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14"/>
  <workbookPr defaultThemeVersion="124226"/>
  <xr:revisionPtr revIDLastSave="0" documentId="11_27752CDBA95C6006FA893A3867D5295A245D3592" xr6:coauthVersionLast="47" xr6:coauthVersionMax="47" xr10:uidLastSave="{00000000-0000-0000-0000-000000000000}"/>
  <bookViews>
    <workbookView xWindow="240" yWindow="45" windowWidth="20115" windowHeight="10035" xr2:uid="{00000000-000D-0000-FFFF-FFFF00000000}"/>
  </bookViews>
  <sheets>
    <sheet name="1. Item Labels" sheetId="2" r:id="rId1"/>
    <sheet name="2. Youth-Level Data" sheetId="1" r:id="rId2"/>
    <sheet name="3. Full Report" sheetId="5" r:id="rId3"/>
    <sheet name="Full Survey PDF" sheetId="6" r:id="rId4"/>
  </sheets>
  <calcPr calcId="145621"/>
</workbook>
</file>

<file path=xl/calcChain.xml><?xml version="1.0" encoding="utf-8"?>
<calcChain xmlns="http://schemas.openxmlformats.org/spreadsheetml/2006/main">
  <c r="BT4" i="1" l="1"/>
  <c r="BS4" i="1"/>
  <c r="BL8" i="1" l="1"/>
  <c r="BM8" i="1"/>
  <c r="BN8" i="1"/>
  <c r="BO8" i="1"/>
  <c r="BP8" i="1"/>
  <c r="BQ8" i="1"/>
  <c r="BR8" i="1"/>
  <c r="BS8" i="1"/>
  <c r="BT8" i="1"/>
  <c r="BL9" i="1"/>
  <c r="BM9" i="1"/>
  <c r="BN9" i="1"/>
  <c r="BO9" i="1"/>
  <c r="BP9" i="1"/>
  <c r="BQ9" i="1"/>
  <c r="BR9" i="1"/>
  <c r="BS9" i="1"/>
  <c r="BT9" i="1"/>
  <c r="BL10" i="1"/>
  <c r="BM10" i="1"/>
  <c r="BN10" i="1"/>
  <c r="BO10" i="1"/>
  <c r="BP10" i="1"/>
  <c r="BQ10" i="1"/>
  <c r="BR10" i="1"/>
  <c r="BS10" i="1"/>
  <c r="BT10" i="1"/>
  <c r="A1" i="5" l="1"/>
  <c r="A74" i="5" l="1"/>
  <c r="E80" i="5"/>
  <c r="D80" i="5"/>
  <c r="C80" i="5"/>
  <c r="B80" i="5"/>
  <c r="E79" i="5"/>
  <c r="D79" i="5"/>
  <c r="C79" i="5"/>
  <c r="B79" i="5"/>
  <c r="E78" i="5"/>
  <c r="D78" i="5"/>
  <c r="C78" i="5"/>
  <c r="B78" i="5"/>
  <c r="E77" i="5"/>
  <c r="D77" i="5"/>
  <c r="C77" i="5"/>
  <c r="B77" i="5"/>
  <c r="E76" i="5"/>
  <c r="D76" i="5"/>
  <c r="C76" i="5"/>
  <c r="B76" i="5"/>
  <c r="E75" i="5"/>
  <c r="D75" i="5"/>
  <c r="C75" i="5"/>
  <c r="B75" i="5"/>
  <c r="E69" i="5"/>
  <c r="D69" i="5"/>
  <c r="C69" i="5"/>
  <c r="B69" i="5"/>
  <c r="E68" i="5"/>
  <c r="D68" i="5"/>
  <c r="C68" i="5"/>
  <c r="B68" i="5"/>
  <c r="E67" i="5"/>
  <c r="D67" i="5"/>
  <c r="C67" i="5"/>
  <c r="B67" i="5"/>
  <c r="E66" i="5"/>
  <c r="D66" i="5"/>
  <c r="C66" i="5"/>
  <c r="B66" i="5"/>
  <c r="E65" i="5"/>
  <c r="D65" i="5"/>
  <c r="C65" i="5"/>
  <c r="B65" i="5"/>
  <c r="E64" i="5"/>
  <c r="D64" i="5"/>
  <c r="C64" i="5"/>
  <c r="B64" i="5"/>
  <c r="E61" i="5"/>
  <c r="D61" i="5"/>
  <c r="C61" i="5"/>
  <c r="B61" i="5"/>
  <c r="E60" i="5"/>
  <c r="D60" i="5"/>
  <c r="C60" i="5"/>
  <c r="B60" i="5"/>
  <c r="E59" i="5"/>
  <c r="D59" i="5"/>
  <c r="C59" i="5"/>
  <c r="B59" i="5"/>
  <c r="E58" i="5"/>
  <c r="D58" i="5"/>
  <c r="C58" i="5"/>
  <c r="B58" i="5"/>
  <c r="E57" i="5"/>
  <c r="D57" i="5"/>
  <c r="C57" i="5"/>
  <c r="B57" i="5"/>
  <c r="E56" i="5"/>
  <c r="D56" i="5"/>
  <c r="C56" i="5"/>
  <c r="B56" i="5"/>
  <c r="E55" i="5"/>
  <c r="D55" i="5"/>
  <c r="C55" i="5"/>
  <c r="B55" i="5"/>
  <c r="E52" i="5"/>
  <c r="D52" i="5"/>
  <c r="C52" i="5"/>
  <c r="B52" i="5"/>
  <c r="E51" i="5"/>
  <c r="D51" i="5"/>
  <c r="C51" i="5"/>
  <c r="B51" i="5"/>
  <c r="E50" i="5"/>
  <c r="D50" i="5"/>
  <c r="C50" i="5"/>
  <c r="B50" i="5"/>
  <c r="E49" i="5"/>
  <c r="D49" i="5"/>
  <c r="C49" i="5"/>
  <c r="B49" i="5"/>
  <c r="E48" i="5"/>
  <c r="D48" i="5"/>
  <c r="C48" i="5"/>
  <c r="B48" i="5"/>
  <c r="E47" i="5"/>
  <c r="D47" i="5"/>
  <c r="C47" i="5"/>
  <c r="B47" i="5"/>
  <c r="E46" i="5"/>
  <c r="D46" i="5"/>
  <c r="C46" i="5"/>
  <c r="B46" i="5"/>
  <c r="E40" i="5"/>
  <c r="D40" i="5"/>
  <c r="C40" i="5"/>
  <c r="B40" i="5"/>
  <c r="E39" i="5"/>
  <c r="D39" i="5"/>
  <c r="C39" i="5"/>
  <c r="B39" i="5"/>
  <c r="E38" i="5"/>
  <c r="D38" i="5"/>
  <c r="C38" i="5"/>
  <c r="B38" i="5"/>
  <c r="E37" i="5"/>
  <c r="D37" i="5"/>
  <c r="C37" i="5"/>
  <c r="B37" i="5"/>
  <c r="E36" i="5"/>
  <c r="D36" i="5"/>
  <c r="C36" i="5"/>
  <c r="B36" i="5"/>
  <c r="E35" i="5"/>
  <c r="D35" i="5"/>
  <c r="C35" i="5"/>
  <c r="B35" i="5"/>
  <c r="E32" i="5"/>
  <c r="D32" i="5"/>
  <c r="C32" i="5"/>
  <c r="B32" i="5"/>
  <c r="E31" i="5"/>
  <c r="D31" i="5"/>
  <c r="C31" i="5"/>
  <c r="B31" i="5"/>
  <c r="E30" i="5"/>
  <c r="D30" i="5"/>
  <c r="C30" i="5"/>
  <c r="B30" i="5"/>
  <c r="E29" i="5"/>
  <c r="D29" i="5"/>
  <c r="C29" i="5"/>
  <c r="B29" i="5"/>
  <c r="E28" i="5"/>
  <c r="D28" i="5"/>
  <c r="C28" i="5"/>
  <c r="B28" i="5"/>
  <c r="E27" i="5"/>
  <c r="D27" i="5"/>
  <c r="C27" i="5"/>
  <c r="B27" i="5"/>
  <c r="E132" i="5"/>
  <c r="D132" i="5"/>
  <c r="C132" i="5"/>
  <c r="B132" i="5"/>
  <c r="E131" i="5"/>
  <c r="D131" i="5"/>
  <c r="C131" i="5"/>
  <c r="B131" i="5"/>
  <c r="E130" i="5"/>
  <c r="D130" i="5"/>
  <c r="C130" i="5"/>
  <c r="B130" i="5"/>
  <c r="E129" i="5"/>
  <c r="D129" i="5"/>
  <c r="C129" i="5"/>
  <c r="B129" i="5"/>
  <c r="E128" i="5"/>
  <c r="D128" i="5"/>
  <c r="C128" i="5"/>
  <c r="B128" i="5"/>
  <c r="E127" i="5"/>
  <c r="D127" i="5"/>
  <c r="C127" i="5"/>
  <c r="B127" i="5"/>
  <c r="E126" i="5"/>
  <c r="D126" i="5"/>
  <c r="C126" i="5"/>
  <c r="B126" i="5"/>
  <c r="E125" i="5"/>
  <c r="D125" i="5"/>
  <c r="C125" i="5"/>
  <c r="B125" i="5"/>
  <c r="E124" i="5"/>
  <c r="D124" i="5"/>
  <c r="C124" i="5"/>
  <c r="B124" i="5"/>
  <c r="E112" i="5"/>
  <c r="D112" i="5"/>
  <c r="C112" i="5"/>
  <c r="B112" i="5"/>
  <c r="E118" i="5"/>
  <c r="D118" i="5"/>
  <c r="C118" i="5"/>
  <c r="B118" i="5"/>
  <c r="E117" i="5"/>
  <c r="D117" i="5"/>
  <c r="C117" i="5"/>
  <c r="B117" i="5"/>
  <c r="E116" i="5"/>
  <c r="D116" i="5"/>
  <c r="C116" i="5"/>
  <c r="B116" i="5"/>
  <c r="E115" i="5"/>
  <c r="D115" i="5"/>
  <c r="C115" i="5"/>
  <c r="B115" i="5"/>
  <c r="E114" i="5"/>
  <c r="D114" i="5"/>
  <c r="C114" i="5"/>
  <c r="B114" i="5"/>
  <c r="E113" i="5"/>
  <c r="D113" i="5"/>
  <c r="C113" i="5"/>
  <c r="B113" i="5"/>
  <c r="E109" i="5"/>
  <c r="D109" i="5"/>
  <c r="C109" i="5"/>
  <c r="B109" i="5"/>
  <c r="E108" i="5"/>
  <c r="D108" i="5"/>
  <c r="C108" i="5"/>
  <c r="B108" i="5"/>
  <c r="E107" i="5"/>
  <c r="D107" i="5"/>
  <c r="C107" i="5"/>
  <c r="B107" i="5"/>
  <c r="E106" i="5"/>
  <c r="D106" i="5"/>
  <c r="C106" i="5"/>
  <c r="B106" i="5"/>
  <c r="E105" i="5"/>
  <c r="D105" i="5"/>
  <c r="C105" i="5"/>
  <c r="B105" i="5"/>
  <c r="J132" i="5"/>
  <c r="I132" i="5"/>
  <c r="H132" i="5"/>
  <c r="G132" i="5"/>
  <c r="F132" i="5"/>
  <c r="J131" i="5"/>
  <c r="I131" i="5"/>
  <c r="H131" i="5"/>
  <c r="G131" i="5"/>
  <c r="F131" i="5"/>
  <c r="J130" i="5"/>
  <c r="I130" i="5"/>
  <c r="H130" i="5"/>
  <c r="G130" i="5"/>
  <c r="F130" i="5"/>
  <c r="J129" i="5"/>
  <c r="I129" i="5"/>
  <c r="H129" i="5"/>
  <c r="G129" i="5"/>
  <c r="F129" i="5"/>
  <c r="J128" i="5"/>
  <c r="I128" i="5"/>
  <c r="H128" i="5"/>
  <c r="G128" i="5"/>
  <c r="F128" i="5"/>
  <c r="J127" i="5"/>
  <c r="I127" i="5"/>
  <c r="H127" i="5"/>
  <c r="G127" i="5"/>
  <c r="F127" i="5"/>
  <c r="J126" i="5"/>
  <c r="I126" i="5"/>
  <c r="H126" i="5"/>
  <c r="G126" i="5"/>
  <c r="F126" i="5"/>
  <c r="J125" i="5"/>
  <c r="I125" i="5"/>
  <c r="H125" i="5"/>
  <c r="G125" i="5"/>
  <c r="F125" i="5"/>
  <c r="J124" i="5"/>
  <c r="I124" i="5"/>
  <c r="H124" i="5"/>
  <c r="G124" i="5"/>
  <c r="F124" i="5"/>
  <c r="J118" i="5"/>
  <c r="I118" i="5"/>
  <c r="H118" i="5"/>
  <c r="G118" i="5"/>
  <c r="F118" i="5"/>
  <c r="J117" i="5"/>
  <c r="I117" i="5"/>
  <c r="H117" i="5"/>
  <c r="G117" i="5"/>
  <c r="F117" i="5"/>
  <c r="J116" i="5"/>
  <c r="I116" i="5"/>
  <c r="H116" i="5"/>
  <c r="G116" i="5"/>
  <c r="F116" i="5"/>
  <c r="J115" i="5"/>
  <c r="I115" i="5"/>
  <c r="H115" i="5"/>
  <c r="G115" i="5"/>
  <c r="F115" i="5"/>
  <c r="J114" i="5"/>
  <c r="I114" i="5"/>
  <c r="H114" i="5"/>
  <c r="G114" i="5"/>
  <c r="F114" i="5"/>
  <c r="J113" i="5"/>
  <c r="I113" i="5"/>
  <c r="H113" i="5"/>
  <c r="G113" i="5"/>
  <c r="F113" i="5"/>
  <c r="J112" i="5"/>
  <c r="I112" i="5"/>
  <c r="H112" i="5"/>
  <c r="G112" i="5"/>
  <c r="F112" i="5"/>
  <c r="J109" i="5"/>
  <c r="I109" i="5"/>
  <c r="H109" i="5"/>
  <c r="G109" i="5"/>
  <c r="F109" i="5"/>
  <c r="J108" i="5"/>
  <c r="I108" i="5"/>
  <c r="H108" i="5"/>
  <c r="G108" i="5"/>
  <c r="F108" i="5"/>
  <c r="J107" i="5"/>
  <c r="I107" i="5"/>
  <c r="H107" i="5"/>
  <c r="G107" i="5"/>
  <c r="F107" i="5"/>
  <c r="J106" i="5"/>
  <c r="I106" i="5"/>
  <c r="H106" i="5"/>
  <c r="G106" i="5"/>
  <c r="F106" i="5"/>
  <c r="J105" i="5"/>
  <c r="I105" i="5"/>
  <c r="H105" i="5"/>
  <c r="G105" i="5"/>
  <c r="F105" i="5"/>
  <c r="J80" i="5"/>
  <c r="I80" i="5"/>
  <c r="H80" i="5"/>
  <c r="G80" i="5"/>
  <c r="F80" i="5"/>
  <c r="J79" i="5"/>
  <c r="I79" i="5"/>
  <c r="H79" i="5"/>
  <c r="G79" i="5"/>
  <c r="F79" i="5"/>
  <c r="J78" i="5"/>
  <c r="I78" i="5"/>
  <c r="H78" i="5"/>
  <c r="G78" i="5"/>
  <c r="F78" i="5"/>
  <c r="J77" i="5"/>
  <c r="I77" i="5"/>
  <c r="H77" i="5"/>
  <c r="G77" i="5"/>
  <c r="F77" i="5"/>
  <c r="J76" i="5"/>
  <c r="I76" i="5"/>
  <c r="F76" i="5"/>
  <c r="H76" i="5"/>
  <c r="G76" i="5"/>
  <c r="J75" i="5"/>
  <c r="I75" i="5"/>
  <c r="H75" i="5"/>
  <c r="G75" i="5"/>
  <c r="F75" i="5"/>
  <c r="J69" i="5"/>
  <c r="I69" i="5"/>
  <c r="H69" i="5"/>
  <c r="G69" i="5"/>
  <c r="F69" i="5"/>
  <c r="J68" i="5"/>
  <c r="I68" i="5"/>
  <c r="H68" i="5"/>
  <c r="G68" i="5"/>
  <c r="F68" i="5"/>
  <c r="J67" i="5"/>
  <c r="I67" i="5"/>
  <c r="H67" i="5"/>
  <c r="G67" i="5"/>
  <c r="F67" i="5"/>
  <c r="J66" i="5"/>
  <c r="I66" i="5"/>
  <c r="H66" i="5"/>
  <c r="G66" i="5"/>
  <c r="F66" i="5"/>
  <c r="J65" i="5"/>
  <c r="I65" i="5"/>
  <c r="H65" i="5"/>
  <c r="G65" i="5"/>
  <c r="F65" i="5"/>
  <c r="J64" i="5"/>
  <c r="I64" i="5"/>
  <c r="H64" i="5"/>
  <c r="G64" i="5"/>
  <c r="F64" i="5"/>
  <c r="G61" i="5"/>
  <c r="A138" i="5" l="1"/>
  <c r="B146" i="5"/>
  <c r="B145" i="5"/>
  <c r="B144" i="5"/>
  <c r="B141" i="5"/>
  <c r="B140" i="5"/>
  <c r="B139" i="5"/>
  <c r="B138" i="5"/>
  <c r="A143" i="5"/>
  <c r="A146" i="5"/>
  <c r="A145" i="5"/>
  <c r="A144" i="5"/>
  <c r="A140" i="5"/>
  <c r="A139" i="5"/>
  <c r="BV4" i="1"/>
  <c r="BW4" i="1"/>
  <c r="BX4" i="1"/>
  <c r="BY4" i="1"/>
  <c r="BZ4" i="1"/>
  <c r="CA4" i="1"/>
  <c r="CB4" i="1"/>
  <c r="CC4" i="1"/>
  <c r="BU4" i="1"/>
  <c r="G60" i="5"/>
  <c r="G59" i="5"/>
  <c r="G58" i="5"/>
  <c r="G57" i="5"/>
  <c r="G56" i="5"/>
  <c r="G55" i="5"/>
  <c r="H61" i="5"/>
  <c r="H60" i="5"/>
  <c r="H59" i="5"/>
  <c r="H58" i="5"/>
  <c r="H57" i="5"/>
  <c r="H56" i="5"/>
  <c r="H55" i="5"/>
  <c r="I61" i="5"/>
  <c r="I60" i="5"/>
  <c r="I59" i="5"/>
  <c r="I58" i="5"/>
  <c r="I57" i="5"/>
  <c r="I56" i="5"/>
  <c r="I55" i="5"/>
  <c r="J61" i="5"/>
  <c r="J60" i="5"/>
  <c r="J59" i="5"/>
  <c r="J58" i="5"/>
  <c r="J57" i="5"/>
  <c r="J56" i="5"/>
  <c r="J55" i="5"/>
  <c r="F61" i="5"/>
  <c r="F60" i="5"/>
  <c r="F59" i="5"/>
  <c r="F58" i="5"/>
  <c r="F56" i="5"/>
  <c r="F55" i="5"/>
  <c r="F57" i="5"/>
  <c r="J32" i="5"/>
  <c r="J31" i="5"/>
  <c r="J30" i="5"/>
  <c r="J29" i="5"/>
  <c r="J28" i="5"/>
  <c r="J27" i="5"/>
  <c r="J52" i="5" l="1"/>
  <c r="J51" i="5"/>
  <c r="J50" i="5"/>
  <c r="J49" i="5"/>
  <c r="J48" i="5"/>
  <c r="J47" i="5"/>
  <c r="J46" i="5"/>
  <c r="I52" i="5"/>
  <c r="I51" i="5"/>
  <c r="I50" i="5"/>
  <c r="I49" i="5"/>
  <c r="I48" i="5"/>
  <c r="I47" i="5"/>
  <c r="I46" i="5"/>
  <c r="H52" i="5"/>
  <c r="H51" i="5"/>
  <c r="H50" i="5"/>
  <c r="H49" i="5"/>
  <c r="H48" i="5"/>
  <c r="H47" i="5"/>
  <c r="H46" i="5"/>
  <c r="G52" i="5"/>
  <c r="G51" i="5"/>
  <c r="G50" i="5"/>
  <c r="G49" i="5"/>
  <c r="G48" i="5"/>
  <c r="G47" i="5"/>
  <c r="G46" i="5"/>
  <c r="F52" i="5"/>
  <c r="F51" i="5"/>
  <c r="F50" i="5"/>
  <c r="F49" i="5"/>
  <c r="F48" i="5"/>
  <c r="F47" i="5"/>
  <c r="F46" i="5"/>
  <c r="I32" i="5"/>
  <c r="I31" i="5"/>
  <c r="I30" i="5"/>
  <c r="I29" i="5"/>
  <c r="I28" i="5"/>
  <c r="I27" i="5"/>
  <c r="H32" i="5"/>
  <c r="H31" i="5"/>
  <c r="H30" i="5"/>
  <c r="H29" i="5"/>
  <c r="H28" i="5"/>
  <c r="H27" i="5"/>
  <c r="J39" i="5"/>
  <c r="J38" i="5"/>
  <c r="J37" i="5"/>
  <c r="J36" i="5"/>
  <c r="J35" i="5"/>
  <c r="G32" i="5"/>
  <c r="G31" i="5"/>
  <c r="G30" i="5"/>
  <c r="G29" i="5"/>
  <c r="G28" i="5"/>
  <c r="G27" i="5"/>
  <c r="J40" i="5"/>
  <c r="F40" i="5"/>
  <c r="F39" i="5"/>
  <c r="F38" i="5"/>
  <c r="F37" i="5"/>
  <c r="F36" i="5"/>
  <c r="F35" i="5"/>
  <c r="F32" i="5"/>
  <c r="F31" i="5"/>
  <c r="F30" i="5"/>
  <c r="F29" i="5"/>
  <c r="F28" i="5"/>
  <c r="F27" i="5"/>
  <c r="I40" i="5"/>
  <c r="I39" i="5"/>
  <c r="I38" i="5"/>
  <c r="I37" i="5"/>
  <c r="I36" i="5"/>
  <c r="I35" i="5"/>
  <c r="H40" i="5"/>
  <c r="H39" i="5"/>
  <c r="H38" i="5"/>
  <c r="H37" i="5"/>
  <c r="H36" i="5"/>
  <c r="H35" i="5"/>
  <c r="G40" i="5"/>
  <c r="G39" i="5"/>
  <c r="G38" i="5"/>
  <c r="G37" i="5"/>
  <c r="G36" i="5"/>
  <c r="G35" i="5"/>
  <c r="A123" i="5"/>
  <c r="A111" i="5"/>
  <c r="A104" i="5"/>
  <c r="A63" i="5"/>
  <c r="A54" i="5"/>
  <c r="A45" i="5"/>
  <c r="A34" i="5"/>
  <c r="A26" i="5"/>
  <c r="BT5" i="1" l="1"/>
  <c r="BT6" i="1"/>
  <c r="BT7" i="1"/>
  <c r="BS5" i="1"/>
  <c r="BS6" i="1"/>
  <c r="BS7" i="1"/>
  <c r="BR5" i="1"/>
  <c r="BR6" i="1"/>
  <c r="BR7" i="1"/>
  <c r="BR4" i="1"/>
  <c r="BQ5" i="1"/>
  <c r="BQ6" i="1"/>
  <c r="BQ7" i="1"/>
  <c r="BQ4" i="1"/>
  <c r="BP5" i="1" l="1"/>
  <c r="BP6" i="1"/>
  <c r="BP7" i="1"/>
  <c r="BP4" i="1"/>
  <c r="BO5" i="1"/>
  <c r="BO6" i="1"/>
  <c r="BO7" i="1"/>
  <c r="BO4" i="1"/>
  <c r="BN4" i="1"/>
  <c r="BM5" i="1"/>
  <c r="BM6" i="1"/>
  <c r="BM7" i="1"/>
  <c r="BM4" i="1"/>
  <c r="BL5" i="1"/>
  <c r="BL6" i="1"/>
  <c r="BL7" i="1"/>
  <c r="BL4" i="1"/>
  <c r="BN7" i="1"/>
  <c r="BN6" i="1"/>
  <c r="BN5" i="1"/>
</calcChain>
</file>

<file path=xl/sharedStrings.xml><?xml version="1.0" encoding="utf-8"?>
<sst xmlns="http://schemas.openxmlformats.org/spreadsheetml/2006/main" count="486" uniqueCount="247">
  <si>
    <t>Column</t>
  </si>
  <si>
    <t>Item Label</t>
  </si>
  <si>
    <t>Item Text</t>
  </si>
  <si>
    <t>Response Options</t>
  </si>
  <si>
    <t>Youth Items</t>
  </si>
  <si>
    <t>Q</t>
  </si>
  <si>
    <t>AI_College</t>
  </si>
  <si>
    <t>Getting a college education is important to me</t>
  </si>
  <si>
    <t>“1” = Not at all true; “2” = Somewhat true; 
“3” = Mostly true; “4” = Completely true</t>
  </si>
  <si>
    <t>AK</t>
  </si>
  <si>
    <t>AI_DoingWell</t>
  </si>
  <si>
    <t>Doing well in school is an important part of who I am</t>
  </si>
  <si>
    <t>AC</t>
  </si>
  <si>
    <t>AI_GoodGrades</t>
  </si>
  <si>
    <t>Getting good grades is one of my main goals</t>
  </si>
  <si>
    <t>D</t>
  </si>
  <si>
    <t>AI_HardWorker</t>
  </si>
  <si>
    <t>I am a hard worker when it comes to my schoolwork</t>
  </si>
  <si>
    <t>AH</t>
  </si>
  <si>
    <t>AI_Learn</t>
  </si>
  <si>
    <t>It is important to me to learn as much as I can</t>
  </si>
  <si>
    <t>V</t>
  </si>
  <si>
    <t>AI_Pride</t>
  </si>
  <si>
    <t>I take pride in doing my best in school</t>
  </si>
  <si>
    <t>M</t>
  </si>
  <si>
    <t>CI_Attachment</t>
  </si>
  <si>
    <t>I feel a strong attachment to my ethnic group</t>
  </si>
  <si>
    <t>AJ</t>
  </si>
  <si>
    <t>CI_Belonging</t>
  </si>
  <si>
    <t>I have a strong sense of belonging to my own ethnic group</t>
  </si>
  <si>
    <t>W</t>
  </si>
  <si>
    <t>CI_DoneThings</t>
  </si>
  <si>
    <t>I have often done things that will help me understand my ethnic background better</t>
  </si>
  <si>
    <t>Z</t>
  </si>
  <si>
    <t>CI_Meaning</t>
  </si>
  <si>
    <t>I understand pretty well what my ethnic group membership means to me</t>
  </si>
  <si>
    <t>S</t>
  </si>
  <si>
    <t>CI_Talked</t>
  </si>
  <si>
    <t>I have often talked to other people in order to learn more about my ethnic group</t>
  </si>
  <si>
    <t>AL</t>
  </si>
  <si>
    <t>CI_Traditions</t>
  </si>
  <si>
    <t>I have spent time trying to find out more about my ethnic group, such as its history, traditions, and customs</t>
  </si>
  <si>
    <t>U</t>
  </si>
  <si>
    <t>FO_Excited</t>
  </si>
  <si>
    <t>I feel excited about my future</t>
  </si>
  <si>
    <t>H</t>
  </si>
  <si>
    <t>FO_GoodThings</t>
  </si>
  <si>
    <t>I expect good things to happen to me</t>
  </si>
  <si>
    <t>AE</t>
  </si>
  <si>
    <t>FO_HaveGoals</t>
  </si>
  <si>
    <t>I have goals in my life</t>
  </si>
  <si>
    <t>K</t>
  </si>
  <si>
    <t>FO_MakePlans</t>
  </si>
  <si>
    <t>I make step-by-step plans to reach my goals</t>
  </si>
  <si>
    <t>O</t>
  </si>
  <si>
    <t>FO_SetGoals</t>
  </si>
  <si>
    <t>If I set goals, I take action to reach them</t>
  </si>
  <si>
    <t>F</t>
  </si>
  <si>
    <t>FO_TrustFuture</t>
  </si>
  <si>
    <t>I trust my future will turn out well</t>
  </si>
  <si>
    <t>P</t>
  </si>
  <si>
    <t>IS_AffectOthers</t>
  </si>
  <si>
    <t>When I make a decision, I think about how it will affect other people</t>
  </si>
  <si>
    <t>I</t>
  </si>
  <si>
    <t>IS_FeelBad</t>
  </si>
  <si>
    <t>I feel bad when someone gets their feelings hurt</t>
  </si>
  <si>
    <t>R</t>
  </si>
  <si>
    <t>IS_GroupWork</t>
  </si>
  <si>
    <t>I work well with others on group projects</t>
  </si>
  <si>
    <t>AD</t>
  </si>
  <si>
    <t>IS_HelpOut</t>
  </si>
  <si>
    <t>I try to help when I see someone having a problem</t>
  </si>
  <si>
    <t>C</t>
  </si>
  <si>
    <t>IS_Listen</t>
  </si>
  <si>
    <t>I listen to other people's ideas</t>
  </si>
  <si>
    <t>AA</t>
  </si>
  <si>
    <t>IS_Respect</t>
  </si>
  <si>
    <t>I respect what other people think, even if I disagree</t>
  </si>
  <si>
    <t>Y</t>
  </si>
  <si>
    <t>MS_Finish</t>
  </si>
  <si>
    <t>I finish whatever I begin</t>
  </si>
  <si>
    <t>A</t>
  </si>
  <si>
    <t>MS_GiveUp</t>
  </si>
  <si>
    <t>I don’t give up easily</t>
  </si>
  <si>
    <t>E</t>
  </si>
  <si>
    <t>MS_GoodJob</t>
  </si>
  <si>
    <t>I can do a good job if I try hard enough</t>
  </si>
  <si>
    <t>AF</t>
  </si>
  <si>
    <t>MS_SolveProblems</t>
  </si>
  <si>
    <t>I can solve difficult problems if I try hard enough</t>
  </si>
  <si>
    <t>AG</t>
  </si>
  <si>
    <t>MS_StayFocused</t>
  </si>
  <si>
    <t>I stay focused on my work even when it's boring</t>
  </si>
  <si>
    <t>AB</t>
  </si>
  <si>
    <t>MS_StayPositive</t>
  </si>
  <si>
    <t>I stay positive when things don’t go the way I want</t>
  </si>
  <si>
    <t>J</t>
  </si>
  <si>
    <t>MS_TryThings</t>
  </si>
  <si>
    <t>I try things even if I might fail</t>
  </si>
  <si>
    <t>B</t>
  </si>
  <si>
    <t>SM_CalmDown</t>
  </si>
  <si>
    <t>I can calm myself down when I’m excited or upset</t>
  </si>
  <si>
    <t>L</t>
  </si>
  <si>
    <t>SM_NewSolution</t>
  </si>
  <si>
    <t>When my solution to a problem is not working, I try to find a new solution</t>
  </si>
  <si>
    <t>X</t>
  </si>
  <si>
    <t>SM_PastChoices</t>
  </si>
  <si>
    <t>I think of my past choices when making new decisions</t>
  </si>
  <si>
    <t>G</t>
  </si>
  <si>
    <t>SM_Sad</t>
  </si>
  <si>
    <t>When I’m sad, I do something that will make me feel better</t>
  </si>
  <si>
    <t>T</t>
  </si>
  <si>
    <t>SM_Stop</t>
  </si>
  <si>
    <t>I can stop myself from doing something I know I shouldn’t do</t>
  </si>
  <si>
    <t>N</t>
  </si>
  <si>
    <t>SM_Stress</t>
  </si>
  <si>
    <t>I can handle stress</t>
  </si>
  <si>
    <t>AI</t>
  </si>
  <si>
    <t>SM_Temper</t>
  </si>
  <si>
    <t>I can control my temper</t>
  </si>
  <si>
    <t>Program Items</t>
  </si>
  <si>
    <t>AN</t>
  </si>
  <si>
    <t>ABR_BetterSchool</t>
  </si>
  <si>
    <t>This program has helped me to do better in school</t>
  </si>
  <si>
    <t>AO</t>
  </si>
  <si>
    <t>ABR_BetterWork</t>
  </si>
  <si>
    <t>This program has helped me to do a better job on my homework</t>
  </si>
  <si>
    <t>AY</t>
  </si>
  <si>
    <t>ABR_CompleteWork</t>
  </si>
  <si>
    <t>This program has helped me to complete my homework on time</t>
  </si>
  <si>
    <t>BA</t>
  </si>
  <si>
    <t>ABR_SchoolInterest</t>
  </si>
  <si>
    <t>This program has helped me to become more interested in what I’m learning in school</t>
  </si>
  <si>
    <t>AT</t>
  </si>
  <si>
    <t>ABR_SchoolRelevancy</t>
  </si>
  <si>
    <t>This program has helped me to connect my schoolwork to my future goals</t>
  </si>
  <si>
    <t>BF</t>
  </si>
  <si>
    <t>BE_Adults</t>
  </si>
  <si>
    <t>The adults in this program take the time to get to know me</t>
  </si>
  <si>
    <t>AV</t>
  </si>
  <si>
    <t>BE_Challenging</t>
  </si>
  <si>
    <t>What we do in this program is challenging in a good way</t>
  </si>
  <si>
    <t>AM</t>
  </si>
  <si>
    <t>BE_Excited</t>
  </si>
  <si>
    <t>There are things happening in this program that I feel excited about</t>
  </si>
  <si>
    <t>BG</t>
  </si>
  <si>
    <t>BE_FeelProud</t>
  </si>
  <si>
    <t>I feel proud to be part of this program</t>
  </si>
  <si>
    <t>BD</t>
  </si>
  <si>
    <t>BE_FitIn</t>
  </si>
  <si>
    <t>I fit in at this program</t>
  </si>
  <si>
    <t>AW</t>
  </si>
  <si>
    <t>BE_Important</t>
  </si>
  <si>
    <t>What we do in this program is important to me</t>
  </si>
  <si>
    <t>AZ</t>
  </si>
  <si>
    <t>BE_NewIdeas</t>
  </si>
  <si>
    <t>This program helps me explore new ideas</t>
  </si>
  <si>
    <t>AR</t>
  </si>
  <si>
    <t>BE_NewSkills</t>
  </si>
  <si>
    <t>This program helps me build new skills</t>
  </si>
  <si>
    <t>BB</t>
  </si>
  <si>
    <t>BE_Relevancy</t>
  </si>
  <si>
    <t>What we do in this program will help me succeed in life</t>
  </si>
  <si>
    <t>AQ</t>
  </si>
  <si>
    <t>SMR_CalmDown</t>
  </si>
  <si>
    <t>This program has helped me learn how to calm myself down when I'm excited or upset</t>
  </si>
  <si>
    <t>BC</t>
  </si>
  <si>
    <t>SMR_Feelings</t>
  </si>
  <si>
    <t>This program has helped me learn that my feelings affect how I do in school</t>
  </si>
  <si>
    <t>BE</t>
  </si>
  <si>
    <t>SMR_Patient</t>
  </si>
  <si>
    <t>This program has helped me learn how to be patient with others</t>
  </si>
  <si>
    <t>AU</t>
  </si>
  <si>
    <t>SMR_StayFocused</t>
  </si>
  <si>
    <t>This program has helped me get better at staying focused on my work</t>
  </si>
  <si>
    <t>AS</t>
  </si>
  <si>
    <t>SMR_Stop</t>
  </si>
  <si>
    <t>This program has helped me learn to stop doing something I know I shouldn’t do</t>
  </si>
  <si>
    <t>AX</t>
  </si>
  <si>
    <t>SMR_Stress</t>
  </si>
  <si>
    <t>This program has helped me to handle stress</t>
  </si>
  <si>
    <t>AP</t>
  </si>
  <si>
    <t>SMR_Temper</t>
  </si>
  <si>
    <t>This program has helped me to get better at controlling my temper</t>
  </si>
  <si>
    <t>Demographics</t>
  </si>
  <si>
    <t>BH</t>
  </si>
  <si>
    <t>Gender</t>
  </si>
  <si>
    <t>What is your gender?</t>
  </si>
  <si>
    <t>"1" = Female; "2" = Male; "3" = Other</t>
  </si>
  <si>
    <t>BI</t>
  </si>
  <si>
    <t>Grade</t>
  </si>
  <si>
    <t>What grade are you in?</t>
  </si>
  <si>
    <t>"6" - "12"; "99" = Other</t>
  </si>
  <si>
    <t>BJ</t>
  </si>
  <si>
    <t>English</t>
  </si>
  <si>
    <t>How often is English spoken in your home?</t>
  </si>
  <si>
    <t>"1" = Always; "2" = Most of the time; "3" = Sometimes; "4" = Rarely or never</t>
  </si>
  <si>
    <t>BK</t>
  </si>
  <si>
    <t>Attend</t>
  </si>
  <si>
    <t>How often do you attend this program?</t>
  </si>
  <si>
    <t>"1" = Rarely; "2" = Some sessions; "3" = Most or all sessions</t>
  </si>
  <si>
    <t>Program Name:</t>
  </si>
  <si>
    <t>&lt;Enter Program Name&gt;</t>
  </si>
  <si>
    <r>
      <rPr>
        <b/>
        <sz val="14"/>
        <rFont val="Calibri"/>
        <family val="2"/>
        <scheme val="minor"/>
      </rPr>
      <t>Instructions:</t>
    </r>
    <r>
      <rPr>
        <sz val="14"/>
        <rFont val="Calibri"/>
        <family val="2"/>
        <scheme val="minor"/>
      </rPr>
      <t xml:space="preserve"> Enter survey data in columns A through BK; scale scores will be calculated automatically in columns BL through BT (Use the Fill&gt;Down command to populate the individual scale scores). See sheet 1 for Item Labels. The third sheet in this workbook is a program-level report of results.</t>
    </r>
  </si>
  <si>
    <r>
      <t xml:space="preserve">Scale Scores (Individual-Level): </t>
    </r>
    <r>
      <rPr>
        <sz val="14"/>
        <color theme="1"/>
        <rFont val="Calibri"/>
        <family val="2"/>
        <scheme val="minor"/>
      </rPr>
      <t>Scores are averaged across items</t>
    </r>
  </si>
  <si>
    <r>
      <t xml:space="preserve">Scale Scores (Program Level): </t>
    </r>
    <r>
      <rPr>
        <sz val="14"/>
        <color theme="1"/>
        <rFont val="Calibri"/>
        <family val="2"/>
        <scheme val="minor"/>
      </rPr>
      <t>Scores are averaged across respondents</t>
    </r>
  </si>
  <si>
    <t>Academic Identity</t>
  </si>
  <si>
    <t>Future Orientation</t>
  </si>
  <si>
    <t>Mindsets</t>
  </si>
  <si>
    <t>Interpersonal Skills</t>
  </si>
  <si>
    <t>Self-Management</t>
  </si>
  <si>
    <t>Cultural Identity</t>
  </si>
  <si>
    <t>Program Belonging and Engagement</t>
  </si>
  <si>
    <t>Academic Behaviors-Program Effects</t>
  </si>
  <si>
    <t>Self-Management-Program Effects</t>
  </si>
  <si>
    <t>Part 1: Youth Skills and Beliefs</t>
  </si>
  <si>
    <t>Item-Level Summary (6th-12th Grade, Individual Youth Items)</t>
  </si>
  <si>
    <t>Number (and Percent) of Responses</t>
  </si>
  <si>
    <t>Item Summary Statistics</t>
  </si>
  <si>
    <t>Items by Scale Name:</t>
  </si>
  <si>
    <t>Not at all True</t>
  </si>
  <si>
    <t>Somewhat True</t>
  </si>
  <si>
    <t>Mostly True</t>
  </si>
  <si>
    <t>Completely True</t>
  </si>
  <si>
    <r>
      <t xml:space="preserve">Total    (Item </t>
    </r>
    <r>
      <rPr>
        <b/>
        <i/>
        <sz val="9"/>
        <color theme="1"/>
        <rFont val="Calibri"/>
        <family val="2"/>
        <scheme val="minor"/>
      </rPr>
      <t>N</t>
    </r>
    <r>
      <rPr>
        <b/>
        <sz val="9"/>
        <color theme="1"/>
        <rFont val="Calibri"/>
        <family val="2"/>
        <scheme val="minor"/>
      </rPr>
      <t>)</t>
    </r>
  </si>
  <si>
    <t>Minimum</t>
  </si>
  <si>
    <t>Maximum</t>
  </si>
  <si>
    <t>Mean</t>
  </si>
  <si>
    <t>Std. Deviation</t>
  </si>
  <si>
    <t>Scale: Academic Identity</t>
  </si>
  <si>
    <t>Scale: Future Orientation</t>
  </si>
  <si>
    <t>Scale: Mindsets</t>
  </si>
  <si>
    <t>Scale: Self-Management</t>
  </si>
  <si>
    <t>Scale: Interpersonal Skills</t>
  </si>
  <si>
    <t>Scale: Cultural Identity</t>
  </si>
  <si>
    <t>Part 2: Program Experiences</t>
  </si>
  <si>
    <t>Item-Level Summary (6th-12th Grade, Program Items)</t>
  </si>
  <si>
    <t>Percent (and Number) of Responses</t>
  </si>
  <si>
    <t>Scale: Academic Behaviors (Retrospective)</t>
  </si>
  <si>
    <t>Scale: Self-Management (Retrospective)</t>
  </si>
  <si>
    <t>Scale: Program Belonging and Engagement</t>
  </si>
  <si>
    <t>Demographic Information</t>
  </si>
  <si>
    <t>Gender:</t>
  </si>
  <si>
    <t>How Often English is Spoken at Home:</t>
  </si>
  <si>
    <t>The information in this report comes from a self-report youth survey developed by Youth Development Executives of King County (YDEKC), in partnership with the American Institutes for Research and the David P. Weikart Center for Youth Program Quality. For more information, please visit ydekc.org/skills-beliefs-survey/</t>
  </si>
  <si>
    <t>Grade in School:</t>
  </si>
  <si>
    <t>Attendance in the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</si>
</sst>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font>
      <sz val="11"/>
      <color theme="1"/>
      <name val="Calibri"/>
      <family val="2"/>
      <scheme val="minor"/>
    </font>
    <font>
      <sz val="10"/>
      <name val="Microsoft Sans Serif"/>
      <family val="2"/>
    </font>
    <font>
      <sz val="10"/>
      <name val="Microsoft Sans Serif"/>
    </font>
    <font>
      <sz val="14"/>
      <name val="Calibri"/>
      <family val="2"/>
      <scheme val="minor"/>
    </font>
    <font>
      <b/>
      <sz val="14"/>
      <name val="Calibri"/>
      <family val="2"/>
      <scheme val="minor"/>
    </font>
    <font>
      <sz val="14"/>
      <color theme="1"/>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i/>
      <sz val="10"/>
      <color theme="1"/>
      <name val="Calibri"/>
      <family val="2"/>
      <scheme val="minor"/>
    </font>
    <font>
      <b/>
      <sz val="11"/>
      <color theme="5" tint="-0.499984740745262"/>
      <name val="Calibri"/>
      <family val="2"/>
      <scheme val="minor"/>
    </font>
    <font>
      <sz val="9.5"/>
      <color rgb="FF000000"/>
      <name val="Calibri"/>
      <family val="2"/>
      <scheme val="minor"/>
    </font>
    <font>
      <b/>
      <sz val="9"/>
      <color theme="1"/>
      <name val="Calibri"/>
      <family val="2"/>
      <scheme val="minor"/>
    </font>
    <font>
      <b/>
      <i/>
      <sz val="9"/>
      <color theme="1"/>
      <name val="Calibri"/>
      <family val="2"/>
      <scheme val="minor"/>
    </font>
    <font>
      <b/>
      <sz val="9.5"/>
      <color theme="1"/>
      <name val="Calibri"/>
      <family val="2"/>
      <scheme val="minor"/>
    </font>
    <font>
      <sz val="10"/>
      <color theme="1"/>
      <name val="Calibri"/>
      <family val="2"/>
      <scheme val="minor"/>
    </font>
    <font>
      <b/>
      <sz val="13"/>
      <color theme="5" tint="-0.499984740745262"/>
      <name val="Calibri"/>
      <family val="2"/>
      <scheme val="minor"/>
    </font>
    <font>
      <b/>
      <sz val="12"/>
      <color theme="5" tint="-0.499984740745262"/>
      <name val="Calibri"/>
      <family val="2"/>
      <scheme val="minor"/>
    </font>
    <font>
      <b/>
      <sz val="16"/>
      <color theme="5" tint="-0.499984740745262"/>
      <name val="Calibri"/>
      <family val="2"/>
      <scheme val="minor"/>
    </font>
    <font>
      <sz val="9.5"/>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 fillId="0" borderId="0"/>
    <xf numFmtId="0" fontId="2" fillId="0" borderId="0"/>
    <xf numFmtId="0" fontId="7" fillId="6" borderId="0" applyNumberFormat="0" applyBorder="0" applyAlignment="0" applyProtection="0"/>
  </cellStyleXfs>
  <cellXfs count="113">
    <xf numFmtId="0" fontId="0" fillId="0" borderId="0" xfId="0"/>
    <xf numFmtId="0" fontId="0" fillId="0" borderId="0" xfId="0" applyAlignment="1">
      <alignment horizontal="center"/>
    </xf>
    <xf numFmtId="2" fontId="0" fillId="0" borderId="0" xfId="0" applyNumberFormat="1"/>
    <xf numFmtId="0" fontId="1" fillId="0" borderId="0" xfId="1"/>
    <xf numFmtId="0" fontId="2" fillId="0" borderId="0" xfId="2"/>
    <xf numFmtId="0" fontId="8" fillId="0" borderId="0" xfId="0" applyFont="1"/>
    <xf numFmtId="0" fontId="8" fillId="7" borderId="1" xfId="0" applyFont="1" applyFill="1" applyBorder="1"/>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wrapText="1"/>
    </xf>
    <xf numFmtId="0" fontId="8" fillId="7" borderId="1" xfId="0" applyFont="1" applyFill="1" applyBorder="1" applyAlignment="1">
      <alignment horizontal="left"/>
    </xf>
    <xf numFmtId="0" fontId="0" fillId="0" borderId="0" xfId="0" applyAlignment="1">
      <alignment horizontal="left"/>
    </xf>
    <xf numFmtId="0" fontId="9" fillId="0" borderId="0" xfId="0" applyFont="1" applyAlignment="1">
      <alignment horizontal="justify" vertical="center" wrapText="1"/>
    </xf>
    <xf numFmtId="0" fontId="9" fillId="0" borderId="0" xfId="0" applyFont="1" applyAlignment="1">
      <alignment vertical="center" wrapText="1"/>
    </xf>
    <xf numFmtId="0" fontId="0" fillId="8" borderId="2" xfId="0" applyFill="1" applyBorder="1" applyAlignment="1">
      <alignment vertical="center"/>
    </xf>
    <xf numFmtId="0" fontId="0" fillId="8" borderId="2" xfId="0" applyFill="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0" fillId="0" borderId="1" xfId="0" applyBorder="1"/>
    <xf numFmtId="0" fontId="0" fillId="0" borderId="0" xfId="0" applyAlignment="1">
      <alignment horizontal="left" indent="5"/>
    </xf>
    <xf numFmtId="0" fontId="8" fillId="0" borderId="0" xfId="0" applyFont="1" applyAlignment="1">
      <alignment horizontal="left" indent="4"/>
    </xf>
    <xf numFmtId="0" fontId="0" fillId="0" borderId="0" xfId="0" applyAlignment="1">
      <alignment horizontal="left" indent="4"/>
    </xf>
    <xf numFmtId="2" fontId="0" fillId="0" borderId="10" xfId="0" applyNumberFormat="1" applyBorder="1" applyAlignment="1">
      <alignment horizontal="center"/>
    </xf>
    <xf numFmtId="0" fontId="0" fillId="0" borderId="10" xfId="0" applyBorder="1" applyAlignment="1">
      <alignment horizontal="center"/>
    </xf>
    <xf numFmtId="0" fontId="12" fillId="0" borderId="10" xfId="0" applyFont="1" applyBorder="1" applyAlignment="1">
      <alignment vertical="center" wrapText="1"/>
    </xf>
    <xf numFmtId="0" fontId="13" fillId="0" borderId="11" xfId="0" applyFont="1" applyBorder="1" applyAlignment="1">
      <alignment horizontal="center" vertical="center" wrapText="1"/>
    </xf>
    <xf numFmtId="0" fontId="8" fillId="0" borderId="13" xfId="0" applyFont="1" applyBorder="1"/>
    <xf numFmtId="0" fontId="8" fillId="0" borderId="15" xfId="0" applyFont="1" applyBorder="1"/>
    <xf numFmtId="0" fontId="13"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6" xfId="0" applyFont="1" applyBorder="1" applyAlignment="1">
      <alignment horizontal="center" vertical="center" wrapText="1"/>
    </xf>
    <xf numFmtId="0" fontId="0" fillId="5" borderId="0" xfId="0" applyFill="1"/>
    <xf numFmtId="0" fontId="0" fillId="0" borderId="4" xfId="0" applyBorder="1" applyAlignment="1">
      <alignment horizontal="center"/>
    </xf>
    <xf numFmtId="2" fontId="0" fillId="0" borderId="4" xfId="0" applyNumberFormat="1" applyBorder="1" applyAlignment="1">
      <alignment horizontal="center"/>
    </xf>
    <xf numFmtId="0" fontId="12" fillId="0" borderId="15" xfId="0" applyFont="1" applyBorder="1" applyAlignment="1">
      <alignment vertical="center" wrapText="1"/>
    </xf>
    <xf numFmtId="0" fontId="7" fillId="0" borderId="0" xfId="3" applyFill="1" applyBorder="1" applyAlignment="1">
      <alignment vertical="center" wrapText="1"/>
    </xf>
    <xf numFmtId="0" fontId="7" fillId="0" borderId="1" xfId="3" applyFill="1" applyBorder="1" applyAlignment="1">
      <alignment vertical="center" wrapText="1"/>
    </xf>
    <xf numFmtId="0" fontId="10" fillId="0" borderId="0" xfId="3" applyFont="1" applyFill="1" applyBorder="1" applyAlignment="1">
      <alignment vertical="center" wrapText="1"/>
    </xf>
    <xf numFmtId="0" fontId="8" fillId="8" borderId="0" xfId="0" applyFont="1" applyFill="1" applyAlignment="1">
      <alignment horizontal="left"/>
    </xf>
    <xf numFmtId="0" fontId="16" fillId="8" borderId="0" xfId="0" applyFont="1" applyFill="1" applyAlignment="1">
      <alignment vertical="center" wrapText="1"/>
    </xf>
    <xf numFmtId="0" fontId="0" fillId="8" borderId="0" xfId="0" applyFill="1"/>
    <xf numFmtId="2" fontId="0" fillId="8" borderId="0" xfId="0" applyNumberFormat="1" applyFill="1"/>
    <xf numFmtId="164" fontId="0" fillId="8" borderId="0" xfId="0" applyNumberFormat="1" applyFill="1"/>
    <xf numFmtId="0" fontId="8" fillId="8" borderId="13" xfId="0" applyFont="1" applyFill="1" applyBorder="1"/>
    <xf numFmtId="0" fontId="13" fillId="8" borderId="12"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3" fillId="8" borderId="11" xfId="0" applyFont="1" applyFill="1" applyBorder="1" applyAlignment="1">
      <alignment horizontal="center" vertical="center" wrapText="1"/>
    </xf>
    <xf numFmtId="0" fontId="12" fillId="8" borderId="10" xfId="0" applyFont="1" applyFill="1" applyBorder="1" applyAlignment="1">
      <alignment vertical="center" wrapText="1"/>
    </xf>
    <xf numFmtId="0" fontId="0" fillId="8" borderId="10" xfId="0" applyFill="1" applyBorder="1" applyAlignment="1">
      <alignment horizontal="center" wrapText="1"/>
    </xf>
    <xf numFmtId="0" fontId="12" fillId="8" borderId="10" xfId="0" applyFont="1" applyFill="1" applyBorder="1" applyAlignment="1">
      <alignment horizontal="justify" vertical="center" wrapText="1"/>
    </xf>
    <xf numFmtId="0" fontId="20" fillId="8" borderId="10" xfId="0" applyFont="1" applyFill="1" applyBorder="1" applyAlignment="1">
      <alignment horizontal="left" vertical="center" wrapText="1"/>
    </xf>
    <xf numFmtId="0" fontId="0" fillId="8" borderId="4" xfId="0" applyFill="1" applyBorder="1" applyAlignment="1">
      <alignment horizontal="center"/>
    </xf>
    <xf numFmtId="2" fontId="0" fillId="8" borderId="4" xfId="0" applyNumberFormat="1" applyFill="1" applyBorder="1" applyAlignment="1">
      <alignment horizontal="center"/>
    </xf>
    <xf numFmtId="0" fontId="12" fillId="8" borderId="10" xfId="0" applyFont="1" applyFill="1" applyBorder="1" applyAlignment="1">
      <alignment horizontal="left" vertical="center" wrapText="1"/>
    </xf>
    <xf numFmtId="0" fontId="8" fillId="8" borderId="11" xfId="0" applyFont="1" applyFill="1" applyBorder="1"/>
    <xf numFmtId="0" fontId="12" fillId="8" borderId="15" xfId="0" applyFont="1" applyFill="1" applyBorder="1" applyAlignment="1">
      <alignment horizontal="justify" vertical="center" wrapText="1"/>
    </xf>
    <xf numFmtId="0" fontId="0" fillId="8" borderId="15" xfId="0" applyFill="1" applyBorder="1" applyAlignment="1">
      <alignment horizontal="center" wrapText="1"/>
    </xf>
    <xf numFmtId="0" fontId="0" fillId="0" borderId="6" xfId="0" applyBorder="1" applyAlignment="1">
      <alignment horizontal="center"/>
    </xf>
    <xf numFmtId="2" fontId="0" fillId="0" borderId="6" xfId="0" applyNumberFormat="1" applyBorder="1" applyAlignment="1">
      <alignment horizontal="center"/>
    </xf>
    <xf numFmtId="0" fontId="0" fillId="2" borderId="0" xfId="0" applyFill="1" applyAlignment="1">
      <alignment horizontal="center" textRotation="90"/>
    </xf>
    <xf numFmtId="0" fontId="0" fillId="3" borderId="0" xfId="0" applyFill="1" applyAlignment="1">
      <alignment horizontal="center" textRotation="90"/>
    </xf>
    <xf numFmtId="0" fontId="0" fillId="9" borderId="0" xfId="0" applyFill="1" applyAlignment="1">
      <alignment horizontal="center" textRotation="90"/>
    </xf>
    <xf numFmtId="0" fontId="0" fillId="10" borderId="0" xfId="0" applyFill="1"/>
    <xf numFmtId="0" fontId="8" fillId="4" borderId="3" xfId="0" applyFont="1" applyFill="1" applyBorder="1" applyAlignment="1">
      <alignment horizontal="left"/>
    </xf>
    <xf numFmtId="0" fontId="3" fillId="7" borderId="0" xfId="0" applyFont="1" applyFill="1" applyAlignment="1">
      <alignment horizontal="left"/>
    </xf>
    <xf numFmtId="0" fontId="6" fillId="5" borderId="0" xfId="0" applyFont="1" applyFill="1" applyAlignment="1">
      <alignment horizontal="left"/>
    </xf>
    <xf numFmtId="0" fontId="6" fillId="7" borderId="0" xfId="0" applyFont="1" applyFill="1" applyAlignment="1">
      <alignment horizontal="right"/>
    </xf>
    <xf numFmtId="0" fontId="8" fillId="7" borderId="0" xfId="0" applyFont="1" applyFill="1" applyAlignment="1">
      <alignment horizontal="right"/>
    </xf>
    <xf numFmtId="0" fontId="5" fillId="7" borderId="0" xfId="0" applyFont="1" applyFill="1" applyAlignment="1">
      <alignment horizontal="left"/>
    </xf>
    <xf numFmtId="0" fontId="6" fillId="10" borderId="0" xfId="0" applyFont="1" applyFill="1" applyAlignment="1">
      <alignment horizontal="left"/>
    </xf>
    <xf numFmtId="0" fontId="0" fillId="0" borderId="0" xfId="0" applyAlignment="1">
      <alignment horizontal="left" indent="1"/>
    </xf>
    <xf numFmtId="0" fontId="8" fillId="8" borderId="9" xfId="0" applyFont="1" applyFill="1" applyBorder="1" applyAlignment="1">
      <alignment horizontal="left"/>
    </xf>
    <xf numFmtId="0" fontId="8" fillId="8" borderId="2" xfId="0" applyFont="1" applyFill="1" applyBorder="1" applyAlignment="1">
      <alignment horizontal="left"/>
    </xf>
    <xf numFmtId="0" fontId="8" fillId="8" borderId="8" xfId="0" applyFont="1" applyFill="1" applyBorder="1" applyAlignment="1">
      <alignment horizontal="left"/>
    </xf>
    <xf numFmtId="0" fontId="8" fillId="8" borderId="5" xfId="0" applyFont="1" applyFill="1" applyBorder="1" applyAlignment="1">
      <alignment horizontal="left"/>
    </xf>
    <xf numFmtId="0" fontId="8" fillId="8" borderId="1" xfId="0" applyFont="1" applyFill="1" applyBorder="1" applyAlignment="1">
      <alignment horizontal="left"/>
    </xf>
    <xf numFmtId="0" fontId="8" fillId="8" borderId="4" xfId="0" applyFont="1" applyFill="1" applyBorder="1" applyAlignment="1">
      <alignment horizontal="left"/>
    </xf>
    <xf numFmtId="0" fontId="8" fillId="0" borderId="0" xfId="0" applyFont="1" applyAlignment="1">
      <alignment horizontal="left"/>
    </xf>
    <xf numFmtId="0" fontId="0" fillId="0" borderId="0" xfId="0" applyAlignment="1">
      <alignment horizontal="left" wrapText="1" indent="1"/>
    </xf>
    <xf numFmtId="0" fontId="8" fillId="0" borderId="14" xfId="0" applyFont="1" applyBorder="1" applyAlignment="1">
      <alignment horizontal="center"/>
    </xf>
    <xf numFmtId="0" fontId="8" fillId="0" borderId="3" xfId="0" applyFont="1" applyBorder="1" applyAlignment="1">
      <alignment horizontal="center"/>
    </xf>
    <xf numFmtId="0" fontId="8" fillId="0" borderId="12" xfId="0" applyFont="1" applyBorder="1" applyAlignment="1">
      <alignment horizontal="center"/>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8" borderId="3" xfId="0" applyFont="1" applyFill="1" applyBorder="1" applyAlignment="1">
      <alignment horizontal="center" vertical="center"/>
    </xf>
    <xf numFmtId="0" fontId="8" fillId="8" borderId="5" xfId="0" applyFont="1" applyFill="1" applyBorder="1" applyAlignment="1">
      <alignment horizontal="center"/>
    </xf>
    <xf numFmtId="0" fontId="8" fillId="8" borderId="1" xfId="0" applyFont="1" applyFill="1" applyBorder="1" applyAlignment="1">
      <alignment horizontal="center"/>
    </xf>
    <xf numFmtId="0" fontId="8" fillId="8" borderId="4" xfId="0" applyFont="1" applyFill="1" applyBorder="1" applyAlignment="1">
      <alignment horizontal="center"/>
    </xf>
    <xf numFmtId="0" fontId="8" fillId="0" borderId="9" xfId="0" applyFont="1" applyBorder="1" applyAlignment="1">
      <alignment horizontal="left"/>
    </xf>
    <xf numFmtId="0" fontId="8" fillId="0" borderId="2" xfId="0" applyFont="1" applyBorder="1" applyAlignment="1">
      <alignment horizontal="left"/>
    </xf>
    <xf numFmtId="0" fontId="8" fillId="0" borderId="8" xfId="0" applyFont="1" applyBorder="1" applyAlignment="1">
      <alignment horizontal="left"/>
    </xf>
    <xf numFmtId="0" fontId="8" fillId="0" borderId="5" xfId="0" applyFont="1" applyBorder="1" applyAlignment="1">
      <alignment horizontal="left"/>
    </xf>
    <xf numFmtId="0" fontId="8" fillId="0" borderId="1" xfId="0" applyFont="1" applyBorder="1" applyAlignment="1">
      <alignment horizontal="left"/>
    </xf>
    <xf numFmtId="0" fontId="8" fillId="0" borderId="4" xfId="0" applyFont="1" applyBorder="1" applyAlignment="1">
      <alignment horizontal="left"/>
    </xf>
    <xf numFmtId="0" fontId="17" fillId="8" borderId="3" xfId="0" applyFont="1" applyFill="1" applyBorder="1" applyAlignment="1">
      <alignment horizontal="left" vertical="center"/>
    </xf>
    <xf numFmtId="0" fontId="10" fillId="6" borderId="9" xfId="3" applyFont="1" applyBorder="1" applyAlignment="1">
      <alignment horizontal="left" vertical="center" wrapText="1"/>
    </xf>
    <xf numFmtId="0" fontId="7" fillId="6" borderId="2" xfId="3" applyBorder="1" applyAlignment="1">
      <alignment horizontal="left" vertical="center" wrapText="1"/>
    </xf>
    <xf numFmtId="0" fontId="7" fillId="6" borderId="8" xfId="3" applyBorder="1" applyAlignment="1">
      <alignment horizontal="left" vertical="center" wrapText="1"/>
    </xf>
    <xf numFmtId="0" fontId="7" fillId="6" borderId="7" xfId="3" applyBorder="1" applyAlignment="1">
      <alignment horizontal="left" vertical="center" wrapText="1"/>
    </xf>
    <xf numFmtId="0" fontId="7" fillId="6" borderId="0" xfId="3" applyBorder="1" applyAlignment="1">
      <alignment horizontal="left" vertical="center" wrapText="1"/>
    </xf>
    <xf numFmtId="0" fontId="7" fillId="6" borderId="6" xfId="3" applyBorder="1" applyAlignment="1">
      <alignment horizontal="left" vertical="center" wrapText="1"/>
    </xf>
    <xf numFmtId="0" fontId="7" fillId="6" borderId="5" xfId="3" applyBorder="1" applyAlignment="1">
      <alignment horizontal="left" vertical="center" wrapText="1"/>
    </xf>
    <xf numFmtId="0" fontId="7" fillId="6" borderId="1" xfId="3" applyBorder="1" applyAlignment="1">
      <alignment horizontal="left" vertical="center" wrapText="1"/>
    </xf>
    <xf numFmtId="0" fontId="7" fillId="6" borderId="4" xfId="3" applyBorder="1" applyAlignment="1">
      <alignment horizontal="left" vertical="center" wrapText="1"/>
    </xf>
    <xf numFmtId="0" fontId="19" fillId="0" borderId="1" xfId="0" applyFont="1" applyBorder="1" applyAlignment="1">
      <alignment horizontal="center"/>
    </xf>
    <xf numFmtId="0" fontId="18" fillId="0" borderId="3" xfId="0" applyFont="1" applyBorder="1" applyAlignment="1">
      <alignment horizontal="left" vertical="center"/>
    </xf>
    <xf numFmtId="0" fontId="11" fillId="0" borderId="3" xfId="0" applyFont="1" applyBorder="1" applyAlignment="1">
      <alignment horizontal="left" vertical="center"/>
    </xf>
    <xf numFmtId="2" fontId="8" fillId="0" borderId="5" xfId="0" applyNumberFormat="1" applyFont="1" applyBorder="1" applyAlignment="1">
      <alignment horizontal="left"/>
    </xf>
    <xf numFmtId="0" fontId="11" fillId="0" borderId="3" xfId="0" applyFont="1" applyBorder="1" applyAlignment="1">
      <alignment horizontal="center" vertical="center"/>
    </xf>
    <xf numFmtId="0" fontId="8" fillId="8" borderId="7" xfId="0" applyFont="1" applyFill="1" applyBorder="1" applyAlignment="1">
      <alignment horizontal="left"/>
    </xf>
  </cellXfs>
  <cellStyles count="4">
    <cellStyle name="20% - Accent2" xfId="3" builtinId="34"/>
    <cellStyle name="Normal" xfId="0" builtinId="0"/>
    <cellStyle name="Normal 2" xfId="2"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baseline="0">
                <a:solidFill>
                  <a:schemeClr val="accent2">
                    <a:lumMod val="75000"/>
                  </a:schemeClr>
                </a:solidFill>
              </a:rPr>
              <a:t>Mean Scale Scores on YDEKC Engagement, Motivation, and Beliefs Survey, 6th-12th Grade, Individual Youth Items</a:t>
            </a:r>
          </a:p>
        </c:rich>
      </c:tx>
      <c:layout>
        <c:manualLayout>
          <c:xMode val="edge"/>
          <c:yMode val="edge"/>
          <c:x val="0.101762500570963"/>
          <c:y val="2.79023461824318E-2"/>
        </c:manualLayout>
      </c:layout>
      <c:overlay val="0"/>
    </c:title>
    <c:autoTitleDeleted val="0"/>
    <c:plotArea>
      <c:layout>
        <c:manualLayout>
          <c:layoutTarget val="inner"/>
          <c:xMode val="edge"/>
          <c:yMode val="edge"/>
          <c:x val="1.6535503343206599E-2"/>
          <c:y val="0.21644248538657801"/>
          <c:w val="0.95396402758892096"/>
          <c:h val="0.65498074141775298"/>
        </c:manualLayout>
      </c:layout>
      <c:barChart>
        <c:barDir val="col"/>
        <c:grouping val="clustered"/>
        <c:varyColors val="0"/>
        <c:ser>
          <c:idx val="0"/>
          <c:order val="0"/>
          <c:spPr>
            <a:pattFill prst="dkUpDiag">
              <a:fgClr>
                <a:schemeClr val="accent2">
                  <a:lumMod val="75000"/>
                </a:schemeClr>
              </a:fgClr>
              <a:bgClr>
                <a:schemeClr val="bg1"/>
              </a:bgClr>
            </a:patt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Youth-Level Data'!$BU$3:$BZ$3</c:f>
              <c:strCache>
                <c:ptCount val="6"/>
                <c:pt idx="0">
                  <c:v>Academic Identity</c:v>
                </c:pt>
                <c:pt idx="1">
                  <c:v>Future Orientation</c:v>
                </c:pt>
                <c:pt idx="2">
                  <c:v>Mindsets</c:v>
                </c:pt>
                <c:pt idx="3">
                  <c:v>Interpersonal Skills</c:v>
                </c:pt>
                <c:pt idx="4">
                  <c:v>Self-Management</c:v>
                </c:pt>
                <c:pt idx="5">
                  <c:v>Cultural Identity</c:v>
                </c:pt>
              </c:strCache>
            </c:strRef>
          </c:cat>
          <c:val>
            <c:numRef>
              <c:f>'2. Youth-Level Data'!$BU$4:$BZ$4</c:f>
              <c:numCache>
                <c:formatCode>0.00</c:formatCode>
                <c:ptCount val="6"/>
                <c:pt idx="0">
                  <c:v>3.166666666666667</c:v>
                </c:pt>
                <c:pt idx="1">
                  <c:v>3.0714285714285716</c:v>
                </c:pt>
                <c:pt idx="2">
                  <c:v>2.8979591836734699</c:v>
                </c:pt>
                <c:pt idx="3">
                  <c:v>3.1904761904761902</c:v>
                </c:pt>
                <c:pt idx="4">
                  <c:v>2.7346938775510203</c:v>
                </c:pt>
                <c:pt idx="5">
                  <c:v>3.3333333333333326</c:v>
                </c:pt>
              </c:numCache>
            </c:numRef>
          </c:val>
          <c:extLst>
            <c:ext xmlns:c16="http://schemas.microsoft.com/office/drawing/2014/chart" uri="{C3380CC4-5D6E-409C-BE32-E72D297353CC}">
              <c16:uniqueId val="{00000000-A292-4614-8051-075D5E1809FF}"/>
            </c:ext>
          </c:extLst>
        </c:ser>
        <c:dLbls>
          <c:showLegendKey val="0"/>
          <c:showVal val="1"/>
          <c:showCatName val="0"/>
          <c:showSerName val="0"/>
          <c:showPercent val="0"/>
          <c:showBubbleSize val="0"/>
        </c:dLbls>
        <c:gapWidth val="150"/>
        <c:overlap val="-25"/>
        <c:axId val="131331584"/>
        <c:axId val="131333120"/>
      </c:barChart>
      <c:catAx>
        <c:axId val="131331584"/>
        <c:scaling>
          <c:orientation val="minMax"/>
        </c:scaling>
        <c:delete val="0"/>
        <c:axPos val="b"/>
        <c:numFmt formatCode="General" sourceLinked="1"/>
        <c:majorTickMark val="none"/>
        <c:minorTickMark val="none"/>
        <c:tickLblPos val="nextTo"/>
        <c:txPr>
          <a:bodyPr rot="0" vert="horz"/>
          <a:lstStyle/>
          <a:p>
            <a:pPr>
              <a:defRPr/>
            </a:pPr>
            <a:endParaRPr lang="en-US"/>
          </a:p>
        </c:txPr>
        <c:crossAx val="131333120"/>
        <c:crosses val="autoZero"/>
        <c:auto val="1"/>
        <c:lblAlgn val="ctr"/>
        <c:lblOffset val="100"/>
        <c:noMultiLvlLbl val="0"/>
      </c:catAx>
      <c:valAx>
        <c:axId val="131333120"/>
        <c:scaling>
          <c:orientation val="minMax"/>
        </c:scaling>
        <c:delete val="1"/>
        <c:axPos val="l"/>
        <c:numFmt formatCode="0.00" sourceLinked="1"/>
        <c:majorTickMark val="out"/>
        <c:minorTickMark val="none"/>
        <c:tickLblPos val="nextTo"/>
        <c:crossAx val="13133158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solidFill>
                  <a:schemeClr val="accent2">
                    <a:lumMod val="75000"/>
                  </a:schemeClr>
                </a:solidFill>
              </a:defRPr>
            </a:pPr>
            <a:r>
              <a:rPr lang="en-US" sz="1200">
                <a:solidFill>
                  <a:schemeClr val="accent2">
                    <a:lumMod val="75000"/>
                  </a:schemeClr>
                </a:solidFill>
              </a:rPr>
              <a:t>Mean Scale Scores on YDEKC Engagement, Motivation, and Beliefs Survey, 6th-12th Grade,</a:t>
            </a:r>
            <a:r>
              <a:rPr lang="en-US" sz="1200" baseline="0">
                <a:solidFill>
                  <a:schemeClr val="accent2">
                    <a:lumMod val="75000"/>
                  </a:schemeClr>
                </a:solidFill>
              </a:rPr>
              <a:t> Program Items</a:t>
            </a:r>
            <a:endParaRPr lang="en-US" sz="1200">
              <a:solidFill>
                <a:schemeClr val="accent2">
                  <a:lumMod val="75000"/>
                </a:schemeClr>
              </a:solidFill>
            </a:endParaRPr>
          </a:p>
        </c:rich>
      </c:tx>
      <c:layout>
        <c:manualLayout>
          <c:xMode val="edge"/>
          <c:yMode val="edge"/>
          <c:x val="0.101762500570963"/>
          <c:y val="2.79023461824318E-2"/>
        </c:manualLayout>
      </c:layout>
      <c:overlay val="0"/>
      <c:spPr>
        <a:solidFill>
          <a:sysClr val="window" lastClr="FFFFFF"/>
        </a:solidFill>
      </c:spPr>
    </c:title>
    <c:autoTitleDeleted val="0"/>
    <c:plotArea>
      <c:layout>
        <c:manualLayout>
          <c:layoutTarget val="inner"/>
          <c:xMode val="edge"/>
          <c:yMode val="edge"/>
          <c:x val="1.65354330708661E-2"/>
          <c:y val="0.223669277112719"/>
          <c:w val="0.95396402758892096"/>
          <c:h val="0.65498074141775298"/>
        </c:manualLayout>
      </c:layout>
      <c:barChart>
        <c:barDir val="col"/>
        <c:grouping val="clustered"/>
        <c:varyColors val="0"/>
        <c:ser>
          <c:idx val="0"/>
          <c:order val="0"/>
          <c:spPr>
            <a:solidFill>
              <a:schemeClr val="accent2">
                <a:lumMod val="75000"/>
              </a:schemeClr>
            </a:solidFill>
          </c:spPr>
          <c:invertIfNegative val="0"/>
          <c:dPt>
            <c:idx val="0"/>
            <c:invertIfNegative val="0"/>
            <c:bubble3D val="0"/>
            <c:spPr>
              <a:pattFill prst="dkUpDiag">
                <a:fgClr>
                  <a:schemeClr val="accent2">
                    <a:lumMod val="75000"/>
                  </a:schemeClr>
                </a:fgClr>
                <a:bgClr>
                  <a:schemeClr val="bg1"/>
                </a:bgClr>
              </a:pattFill>
            </c:spPr>
            <c:extLst>
              <c:ext xmlns:c16="http://schemas.microsoft.com/office/drawing/2014/chart" uri="{C3380CC4-5D6E-409C-BE32-E72D297353CC}">
                <c16:uniqueId val="{00000001-6CF7-4C43-8569-2A08167D3890}"/>
              </c:ext>
            </c:extLst>
          </c:dPt>
          <c:dPt>
            <c:idx val="1"/>
            <c:invertIfNegative val="0"/>
            <c:bubble3D val="0"/>
            <c:spPr>
              <a:pattFill prst="dkUpDiag">
                <a:fgClr>
                  <a:schemeClr val="accent2">
                    <a:lumMod val="75000"/>
                  </a:schemeClr>
                </a:fgClr>
                <a:bgClr>
                  <a:schemeClr val="bg1"/>
                </a:bgClr>
              </a:pattFill>
            </c:spPr>
            <c:extLst>
              <c:ext xmlns:c16="http://schemas.microsoft.com/office/drawing/2014/chart" uri="{C3380CC4-5D6E-409C-BE32-E72D297353CC}">
                <c16:uniqueId val="{00000003-6CF7-4C43-8569-2A08167D3890}"/>
              </c:ext>
            </c:extLst>
          </c:dPt>
          <c:dPt>
            <c:idx val="2"/>
            <c:invertIfNegative val="0"/>
            <c:bubble3D val="0"/>
            <c:spPr>
              <a:pattFill prst="dkUpDiag">
                <a:fgClr>
                  <a:schemeClr val="accent2">
                    <a:lumMod val="75000"/>
                  </a:schemeClr>
                </a:fgClr>
                <a:bgClr>
                  <a:schemeClr val="bg1"/>
                </a:bgClr>
              </a:pattFill>
            </c:spPr>
            <c:extLst>
              <c:ext xmlns:c16="http://schemas.microsoft.com/office/drawing/2014/chart" uri="{C3380CC4-5D6E-409C-BE32-E72D297353CC}">
                <c16:uniqueId val="{00000005-6CF7-4C43-8569-2A08167D3890}"/>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Youth-Level Data'!$CA$3:$CC$3</c:f>
              <c:strCache>
                <c:ptCount val="3"/>
                <c:pt idx="0">
                  <c:v>Program Belonging and Engagement</c:v>
                </c:pt>
                <c:pt idx="1">
                  <c:v>Academic Behaviors-Program Effects</c:v>
                </c:pt>
                <c:pt idx="2">
                  <c:v>Self-Management-Program Effects</c:v>
                </c:pt>
              </c:strCache>
            </c:strRef>
          </c:cat>
          <c:val>
            <c:numRef>
              <c:f>'2. Youth-Level Data'!$CA$4:$CC$4</c:f>
              <c:numCache>
                <c:formatCode>0.00</c:formatCode>
                <c:ptCount val="3"/>
                <c:pt idx="0">
                  <c:v>2.46031746031746</c:v>
                </c:pt>
                <c:pt idx="1">
                  <c:v>2.342857142857143</c:v>
                </c:pt>
                <c:pt idx="2">
                  <c:v>2.2857142857142856</c:v>
                </c:pt>
              </c:numCache>
            </c:numRef>
          </c:val>
          <c:extLst>
            <c:ext xmlns:c16="http://schemas.microsoft.com/office/drawing/2014/chart" uri="{C3380CC4-5D6E-409C-BE32-E72D297353CC}">
              <c16:uniqueId val="{00000006-6CF7-4C43-8569-2A08167D3890}"/>
            </c:ext>
          </c:extLst>
        </c:ser>
        <c:dLbls>
          <c:showLegendKey val="0"/>
          <c:showVal val="1"/>
          <c:showCatName val="0"/>
          <c:showSerName val="0"/>
          <c:showPercent val="0"/>
          <c:showBubbleSize val="0"/>
        </c:dLbls>
        <c:gapWidth val="150"/>
        <c:overlap val="-25"/>
        <c:axId val="133993600"/>
        <c:axId val="133995136"/>
      </c:barChart>
      <c:catAx>
        <c:axId val="133993600"/>
        <c:scaling>
          <c:orientation val="minMax"/>
        </c:scaling>
        <c:delete val="0"/>
        <c:axPos val="b"/>
        <c:numFmt formatCode="General" sourceLinked="1"/>
        <c:majorTickMark val="none"/>
        <c:minorTickMark val="none"/>
        <c:tickLblPos val="nextTo"/>
        <c:txPr>
          <a:bodyPr rot="0" vert="horz"/>
          <a:lstStyle/>
          <a:p>
            <a:pPr>
              <a:defRPr/>
            </a:pPr>
            <a:endParaRPr lang="en-US"/>
          </a:p>
        </c:txPr>
        <c:crossAx val="133995136"/>
        <c:crosses val="autoZero"/>
        <c:auto val="1"/>
        <c:lblAlgn val="ctr"/>
        <c:lblOffset val="100"/>
        <c:noMultiLvlLbl val="0"/>
      </c:catAx>
      <c:valAx>
        <c:axId val="133995136"/>
        <c:scaling>
          <c:orientation val="minMax"/>
        </c:scaling>
        <c:delete val="1"/>
        <c:axPos val="l"/>
        <c:numFmt formatCode="0.00" sourceLinked="1"/>
        <c:majorTickMark val="out"/>
        <c:minorTickMark val="none"/>
        <c:tickLblPos val="nextTo"/>
        <c:crossAx val="133993600"/>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76200</xdr:colOff>
      <xdr:row>6</xdr:row>
      <xdr:rowOff>88900</xdr:rowOff>
    </xdr:from>
    <xdr:to>
      <xdr:col>11</xdr:col>
      <xdr:colOff>266700</xdr:colOff>
      <xdr:row>10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514600" y="3276600"/>
          <a:ext cx="4457700" cy="673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a:t>
          </a:r>
          <a:r>
            <a:rPr lang="en-US" sz="1400" b="1"/>
            <a:t>Sample</a:t>
          </a:r>
          <a:r>
            <a:rPr lang="en-US" sz="1400" b="1" baseline="0"/>
            <a:t> Data*</a:t>
          </a:r>
        </a:p>
        <a:p>
          <a:pPr algn="ctr"/>
          <a:r>
            <a:rPr lang="en-US" sz="1400" b="1" baseline="0"/>
            <a:t>Delete and enter survey results</a:t>
          </a:r>
          <a:endParaRPr lang="en-US" sz="1400" b="1"/>
        </a:p>
      </xdr:txBody>
    </xdr:sp>
    <xdr:clientData/>
  </xdr:twoCellAnchor>
  <xdr:twoCellAnchor>
    <xdr:from>
      <xdr:col>64</xdr:col>
      <xdr:colOff>0</xdr:colOff>
      <xdr:row>7</xdr:row>
      <xdr:rowOff>0</xdr:rowOff>
    </xdr:from>
    <xdr:to>
      <xdr:col>70</xdr:col>
      <xdr:colOff>228600</xdr:colOff>
      <xdr:row>13</xdr:row>
      <xdr:rowOff>88900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9014400" y="3860800"/>
          <a:ext cx="3987800" cy="12319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*Do not delete</a:t>
          </a:r>
          <a:r>
            <a:rPr lang="en-US" sz="1400" b="1" baseline="0"/>
            <a:t>*</a:t>
          </a:r>
        </a:p>
        <a:p>
          <a:pPr algn="ctr"/>
          <a:r>
            <a:rPr lang="en-US" sz="1400" b="1" baseline="0"/>
            <a:t>Scale scores calculate automatically; Use the Fill&gt;Down command to populate all cells in the individual-level scale score section.</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142876</xdr:colOff>
      <xdr:row>3</xdr:row>
      <xdr:rowOff>123826</xdr:rowOff>
    </xdr:from>
    <xdr:to>
      <xdr:col>9</xdr:col>
      <xdr:colOff>333375</xdr:colOff>
      <xdr:row>17</xdr:row>
      <xdr:rowOff>152400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790575</xdr:colOff>
      <xdr:row>18</xdr:row>
      <xdr:rowOff>95250</xdr:rowOff>
    </xdr:from>
    <xdr:to>
      <xdr:col>8</xdr:col>
      <xdr:colOff>333375</xdr:colOff>
      <xdr:row>20</xdr:row>
      <xdr:rowOff>95250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590550" y="3524250"/>
          <a:ext cx="4467225"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Scale</a:t>
          </a:r>
          <a:r>
            <a:rPr lang="en-US" sz="900" i="1" baseline="0"/>
            <a:t> scores are created by averaging responses across a subset of Likert-type survey items with responses ranging from 1 ("Not at all True") to 4 ("Completely True")</a:t>
          </a:r>
          <a:endParaRPr lang="en-US" sz="900" i="1"/>
        </a:p>
      </xdr:txBody>
    </xdr:sp>
    <xdr:clientData/>
  </xdr:twoCellAnchor>
  <xdr:twoCellAnchor>
    <xdr:from>
      <xdr:col>0</xdr:col>
      <xdr:colOff>314326</xdr:colOff>
      <xdr:row>83</xdr:row>
      <xdr:rowOff>28577</xdr:rowOff>
    </xdr:from>
    <xdr:to>
      <xdr:col>9</xdr:col>
      <xdr:colOff>152400</xdr:colOff>
      <xdr:row>95</xdr:row>
      <xdr:rowOff>66676</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904875</xdr:colOff>
      <xdr:row>96</xdr:row>
      <xdr:rowOff>238125</xdr:rowOff>
    </xdr:from>
    <xdr:to>
      <xdr:col>8</xdr:col>
      <xdr:colOff>447675</xdr:colOff>
      <xdr:row>98</xdr:row>
      <xdr:rowOff>38100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590550" y="16192500"/>
          <a:ext cx="4581525"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Scale</a:t>
          </a:r>
          <a:r>
            <a:rPr lang="en-US" sz="900" i="1" baseline="0"/>
            <a:t> scores are created by averaging responses across a subset of Likert-type survey items with responses ranging from 1 ("Not at all True") to 4 ("Completely True") </a:t>
          </a:r>
          <a:endParaRPr lang="en-US" sz="900" i="1"/>
        </a:p>
      </xdr:txBody>
    </xdr:sp>
    <xdr:clientData/>
  </xdr:twoCellAnchor>
  <xdr:twoCellAnchor>
    <xdr:from>
      <xdr:col>4</xdr:col>
      <xdr:colOff>476250</xdr:colOff>
      <xdr:row>1</xdr:row>
      <xdr:rowOff>104775</xdr:rowOff>
    </xdr:from>
    <xdr:to>
      <xdr:col>8</xdr:col>
      <xdr:colOff>495300</xdr:colOff>
      <xdr:row>8</xdr:row>
      <xdr:rowOff>9525</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2838450" y="295275"/>
          <a:ext cx="2381250" cy="12382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a:t>Check</a:t>
          </a:r>
          <a:r>
            <a:rPr lang="en-US" sz="1100" baseline="0"/>
            <a:t> this page for accuracy. Once you have entered data and saved your work, this page should update automatically. You should not need to edit this page sirectly unless you have omitted certain survey items or scales.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209549</xdr:colOff>
      <xdr:row>2</xdr:row>
      <xdr:rowOff>28576</xdr:rowOff>
    </xdr:from>
    <xdr:to>
      <xdr:col>13</xdr:col>
      <xdr:colOff>295274</xdr:colOff>
      <xdr:row>5</xdr:row>
      <xdr:rowOff>161926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305549" y="409576"/>
          <a:ext cx="1914525" cy="7048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sz="1100"/>
            <a:t>Double-click</a:t>
          </a:r>
          <a:r>
            <a:rPr lang="en-US" sz="1100" baseline="0"/>
            <a:t> to launch a PDF version of the YDEKC Skills and Beliefs Survey</a:t>
          </a:r>
        </a:p>
      </xdr:txBody>
    </xdr:sp>
    <xdr:clientData/>
  </xdr:twoCellAnchor>
  <mc:AlternateContent xmlns:mc="http://schemas.openxmlformats.org/markup-compatibility/2006">
    <mc:Choice xmlns:a14="http://schemas.microsoft.com/office/drawing/2010/main" Requires="a14">
      <xdr:twoCellAnchor editAs="oneCell">
        <xdr:from>
          <xdr:col>0</xdr:col>
          <xdr:colOff>323850</xdr:colOff>
          <xdr:row>1</xdr:row>
          <xdr:rowOff>0</xdr:rowOff>
        </xdr:from>
        <xdr:to>
          <xdr:col>10</xdr:col>
          <xdr:colOff>47625</xdr:colOff>
          <xdr:row>40</xdr:row>
          <xdr:rowOff>104775</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7"/>
  <sheetViews>
    <sheetView tabSelected="1" workbookViewId="0">
      <pane ySplit="1" topLeftCell="A2" activePane="bottomLeft" state="frozen"/>
      <selection pane="bottomLeft" activeCell="A63" sqref="A63:D63"/>
    </sheetView>
  </sheetViews>
  <sheetFormatPr defaultRowHeight="15"/>
  <cols>
    <col min="1" max="1" width="9.7109375" customWidth="1"/>
    <col min="2" max="2" width="21.5703125" customWidth="1"/>
    <col min="3" max="3" width="63.28515625" style="11" customWidth="1"/>
    <col min="4" max="4" width="41.5703125" customWidth="1"/>
  </cols>
  <sheetData>
    <row r="1" spans="1:4" ht="20.25" customHeight="1">
      <c r="A1" s="6" t="s">
        <v>0</v>
      </c>
      <c r="B1" s="6" t="s">
        <v>1</v>
      </c>
      <c r="C1" s="10" t="s">
        <v>2</v>
      </c>
      <c r="D1" s="6" t="s">
        <v>3</v>
      </c>
    </row>
    <row r="2" spans="1:4" ht="20.25" customHeight="1">
      <c r="A2" s="65" t="s">
        <v>4</v>
      </c>
      <c r="B2" s="65"/>
      <c r="C2" s="65"/>
      <c r="D2" s="65"/>
    </row>
    <row r="3" spans="1:4" ht="27.75" customHeight="1">
      <c r="A3" s="14" t="s">
        <v>5</v>
      </c>
      <c r="B3" s="15" t="s">
        <v>6</v>
      </c>
      <c r="C3" s="13" t="s">
        <v>7</v>
      </c>
      <c r="D3" s="8" t="s">
        <v>8</v>
      </c>
    </row>
    <row r="4" spans="1:4" ht="30">
      <c r="A4" s="16" t="s">
        <v>9</v>
      </c>
      <c r="B4" s="17" t="s">
        <v>10</v>
      </c>
      <c r="C4" s="13" t="s">
        <v>11</v>
      </c>
      <c r="D4" s="7" t="s">
        <v>8</v>
      </c>
    </row>
    <row r="5" spans="1:4" ht="30">
      <c r="A5" s="16" t="s">
        <v>12</v>
      </c>
      <c r="B5" s="17" t="s">
        <v>13</v>
      </c>
      <c r="C5" s="13" t="s">
        <v>14</v>
      </c>
      <c r="D5" s="7" t="s">
        <v>8</v>
      </c>
    </row>
    <row r="6" spans="1:4" ht="30">
      <c r="A6" s="16" t="s">
        <v>15</v>
      </c>
      <c r="B6" s="17" t="s">
        <v>16</v>
      </c>
      <c r="C6" s="13" t="s">
        <v>17</v>
      </c>
      <c r="D6" s="7" t="s">
        <v>8</v>
      </c>
    </row>
    <row r="7" spans="1:4" ht="30">
      <c r="A7" s="16" t="s">
        <v>18</v>
      </c>
      <c r="B7" s="17" t="s">
        <v>19</v>
      </c>
      <c r="C7" s="13" t="s">
        <v>20</v>
      </c>
      <c r="D7" s="7" t="s">
        <v>8</v>
      </c>
    </row>
    <row r="8" spans="1:4" ht="30">
      <c r="A8" s="16" t="s">
        <v>21</v>
      </c>
      <c r="B8" s="17" t="s">
        <v>22</v>
      </c>
      <c r="C8" s="13" t="s">
        <v>23</v>
      </c>
      <c r="D8" s="7" t="s">
        <v>8</v>
      </c>
    </row>
    <row r="9" spans="1:4" ht="30">
      <c r="A9" s="16" t="s">
        <v>24</v>
      </c>
      <c r="B9" s="17" t="s">
        <v>25</v>
      </c>
      <c r="C9" s="17" t="s">
        <v>26</v>
      </c>
      <c r="D9" s="7" t="s">
        <v>8</v>
      </c>
    </row>
    <row r="10" spans="1:4" ht="30">
      <c r="A10" s="16" t="s">
        <v>27</v>
      </c>
      <c r="B10" s="17" t="s">
        <v>28</v>
      </c>
      <c r="C10" s="13" t="s">
        <v>29</v>
      </c>
      <c r="D10" s="7" t="s">
        <v>8</v>
      </c>
    </row>
    <row r="11" spans="1:4" ht="30">
      <c r="A11" s="16" t="s">
        <v>30</v>
      </c>
      <c r="B11" s="17" t="s">
        <v>31</v>
      </c>
      <c r="C11" s="13" t="s">
        <v>32</v>
      </c>
      <c r="D11" s="7" t="s">
        <v>8</v>
      </c>
    </row>
    <row r="12" spans="1:4" ht="30">
      <c r="A12" s="16" t="s">
        <v>33</v>
      </c>
      <c r="B12" s="17" t="s">
        <v>34</v>
      </c>
      <c r="C12" s="13" t="s">
        <v>35</v>
      </c>
      <c r="D12" s="7" t="s">
        <v>8</v>
      </c>
    </row>
    <row r="13" spans="1:4" ht="30">
      <c r="A13" s="16" t="s">
        <v>36</v>
      </c>
      <c r="B13" s="17" t="s">
        <v>37</v>
      </c>
      <c r="C13" s="13" t="s">
        <v>38</v>
      </c>
      <c r="D13" s="7" t="s">
        <v>8</v>
      </c>
    </row>
    <row r="14" spans="1:4" ht="30">
      <c r="A14" s="16" t="s">
        <v>39</v>
      </c>
      <c r="B14" s="17" t="s">
        <v>40</v>
      </c>
      <c r="C14" s="13" t="s">
        <v>41</v>
      </c>
      <c r="D14" s="7" t="s">
        <v>8</v>
      </c>
    </row>
    <row r="15" spans="1:4" ht="30">
      <c r="A15" s="16" t="s">
        <v>42</v>
      </c>
      <c r="B15" s="17" t="s">
        <v>43</v>
      </c>
      <c r="C15" s="13" t="s">
        <v>44</v>
      </c>
      <c r="D15" s="7" t="s">
        <v>8</v>
      </c>
    </row>
    <row r="16" spans="1:4" ht="30">
      <c r="A16" s="16" t="s">
        <v>45</v>
      </c>
      <c r="B16" s="17" t="s">
        <v>46</v>
      </c>
      <c r="C16" s="13" t="s">
        <v>47</v>
      </c>
      <c r="D16" s="7" t="s">
        <v>8</v>
      </c>
    </row>
    <row r="17" spans="1:4" ht="30">
      <c r="A17" s="16" t="s">
        <v>48</v>
      </c>
      <c r="B17" s="17" t="s">
        <v>49</v>
      </c>
      <c r="C17" s="13" t="s">
        <v>50</v>
      </c>
      <c r="D17" s="7" t="s">
        <v>8</v>
      </c>
    </row>
    <row r="18" spans="1:4" ht="30">
      <c r="A18" s="16" t="s">
        <v>51</v>
      </c>
      <c r="B18" s="17" t="s">
        <v>52</v>
      </c>
      <c r="C18" s="13" t="s">
        <v>53</v>
      </c>
      <c r="D18" s="7" t="s">
        <v>8</v>
      </c>
    </row>
    <row r="19" spans="1:4" ht="30">
      <c r="A19" s="16" t="s">
        <v>54</v>
      </c>
      <c r="B19" s="17" t="s">
        <v>55</v>
      </c>
      <c r="C19" s="13" t="s">
        <v>56</v>
      </c>
      <c r="D19" s="7" t="s">
        <v>8</v>
      </c>
    </row>
    <row r="20" spans="1:4" ht="30">
      <c r="A20" s="16" t="s">
        <v>57</v>
      </c>
      <c r="B20" s="17" t="s">
        <v>58</v>
      </c>
      <c r="C20" s="13" t="s">
        <v>59</v>
      </c>
      <c r="D20" s="7" t="s">
        <v>8</v>
      </c>
    </row>
    <row r="21" spans="1:4" ht="30">
      <c r="A21" s="16" t="s">
        <v>60</v>
      </c>
      <c r="B21" s="17" t="s">
        <v>61</v>
      </c>
      <c r="C21" s="13" t="s">
        <v>62</v>
      </c>
      <c r="D21" s="7" t="s">
        <v>8</v>
      </c>
    </row>
    <row r="22" spans="1:4" ht="30">
      <c r="A22" s="16" t="s">
        <v>63</v>
      </c>
      <c r="B22" s="17" t="s">
        <v>64</v>
      </c>
      <c r="C22" s="13" t="s">
        <v>65</v>
      </c>
      <c r="D22" s="7" t="s">
        <v>8</v>
      </c>
    </row>
    <row r="23" spans="1:4" ht="30">
      <c r="A23" s="16" t="s">
        <v>66</v>
      </c>
      <c r="B23" s="17" t="s">
        <v>67</v>
      </c>
      <c r="C23" s="13" t="s">
        <v>68</v>
      </c>
      <c r="D23" s="7" t="s">
        <v>8</v>
      </c>
    </row>
    <row r="24" spans="1:4" ht="30">
      <c r="A24" s="16" t="s">
        <v>69</v>
      </c>
      <c r="B24" s="17" t="s">
        <v>70</v>
      </c>
      <c r="C24" s="13" t="s">
        <v>71</v>
      </c>
      <c r="D24" s="7" t="s">
        <v>8</v>
      </c>
    </row>
    <row r="25" spans="1:4" ht="30">
      <c r="A25" s="16" t="s">
        <v>72</v>
      </c>
      <c r="B25" s="17" t="s">
        <v>73</v>
      </c>
      <c r="C25" s="13" t="s">
        <v>74</v>
      </c>
      <c r="D25" s="7" t="s">
        <v>8</v>
      </c>
    </row>
    <row r="26" spans="1:4" ht="30">
      <c r="A26" s="16" t="s">
        <v>75</v>
      </c>
      <c r="B26" s="17" t="s">
        <v>76</v>
      </c>
      <c r="C26" s="13" t="s">
        <v>77</v>
      </c>
      <c r="D26" s="7" t="s">
        <v>8</v>
      </c>
    </row>
    <row r="27" spans="1:4" ht="30">
      <c r="A27" s="16" t="s">
        <v>78</v>
      </c>
      <c r="B27" s="17" t="s">
        <v>79</v>
      </c>
      <c r="C27" s="13" t="s">
        <v>80</v>
      </c>
      <c r="D27" s="7" t="s">
        <v>8</v>
      </c>
    </row>
    <row r="28" spans="1:4" ht="30">
      <c r="A28" s="16" t="s">
        <v>81</v>
      </c>
      <c r="B28" s="17" t="s">
        <v>82</v>
      </c>
      <c r="C28" s="13" t="s">
        <v>83</v>
      </c>
      <c r="D28" s="7" t="s">
        <v>8</v>
      </c>
    </row>
    <row r="29" spans="1:4" ht="30">
      <c r="A29" s="16" t="s">
        <v>84</v>
      </c>
      <c r="B29" s="17" t="s">
        <v>85</v>
      </c>
      <c r="C29" s="13" t="s">
        <v>86</v>
      </c>
      <c r="D29" s="7" t="s">
        <v>8</v>
      </c>
    </row>
    <row r="30" spans="1:4" ht="30">
      <c r="A30" s="16" t="s">
        <v>87</v>
      </c>
      <c r="B30" s="17" t="s">
        <v>88</v>
      </c>
      <c r="C30" s="13" t="s">
        <v>89</v>
      </c>
      <c r="D30" s="7" t="s">
        <v>8</v>
      </c>
    </row>
    <row r="31" spans="1:4" ht="30">
      <c r="A31" s="16" t="s">
        <v>90</v>
      </c>
      <c r="B31" s="17" t="s">
        <v>91</v>
      </c>
      <c r="C31" s="13" t="s">
        <v>92</v>
      </c>
      <c r="D31" s="7" t="s">
        <v>8</v>
      </c>
    </row>
    <row r="32" spans="1:4" ht="30">
      <c r="A32" s="16" t="s">
        <v>93</v>
      </c>
      <c r="B32" s="17" t="s">
        <v>94</v>
      </c>
      <c r="C32" s="13" t="s">
        <v>95</v>
      </c>
      <c r="D32" s="7" t="s">
        <v>8</v>
      </c>
    </row>
    <row r="33" spans="1:4" ht="30">
      <c r="A33" s="16" t="s">
        <v>96</v>
      </c>
      <c r="B33" s="17" t="s">
        <v>97</v>
      </c>
      <c r="C33" s="13" t="s">
        <v>98</v>
      </c>
      <c r="D33" s="7" t="s">
        <v>8</v>
      </c>
    </row>
    <row r="34" spans="1:4" ht="30">
      <c r="A34" s="16" t="s">
        <v>99</v>
      </c>
      <c r="B34" s="17" t="s">
        <v>100</v>
      </c>
      <c r="C34" s="13" t="s">
        <v>101</v>
      </c>
      <c r="D34" s="7" t="s">
        <v>8</v>
      </c>
    </row>
    <row r="35" spans="1:4" ht="30">
      <c r="A35" s="16" t="s">
        <v>102</v>
      </c>
      <c r="B35" s="17" t="s">
        <v>103</v>
      </c>
      <c r="C35" s="13" t="s">
        <v>104</v>
      </c>
      <c r="D35" s="7" t="s">
        <v>8</v>
      </c>
    </row>
    <row r="36" spans="1:4" ht="30">
      <c r="A36" s="16" t="s">
        <v>105</v>
      </c>
      <c r="B36" s="17" t="s">
        <v>106</v>
      </c>
      <c r="C36" s="13" t="s">
        <v>107</v>
      </c>
      <c r="D36" s="7" t="s">
        <v>8</v>
      </c>
    </row>
    <row r="37" spans="1:4" ht="30">
      <c r="A37" s="16" t="s">
        <v>108</v>
      </c>
      <c r="B37" s="17" t="s">
        <v>109</v>
      </c>
      <c r="C37" s="13" t="s">
        <v>110</v>
      </c>
      <c r="D37" s="7" t="s">
        <v>8</v>
      </c>
    </row>
    <row r="38" spans="1:4" ht="30">
      <c r="A38" s="16" t="s">
        <v>111</v>
      </c>
      <c r="B38" s="17" t="s">
        <v>112</v>
      </c>
      <c r="C38" s="13" t="s">
        <v>113</v>
      </c>
      <c r="D38" s="7" t="s">
        <v>8</v>
      </c>
    </row>
    <row r="39" spans="1:4" ht="30">
      <c r="A39" s="16" t="s">
        <v>114</v>
      </c>
      <c r="B39" s="17" t="s">
        <v>115</v>
      </c>
      <c r="C39" s="13" t="s">
        <v>116</v>
      </c>
      <c r="D39" s="7" t="s">
        <v>8</v>
      </c>
    </row>
    <row r="40" spans="1:4" ht="30">
      <c r="A40" s="16" t="s">
        <v>117</v>
      </c>
      <c r="B40" s="17" t="s">
        <v>118</v>
      </c>
      <c r="C40" s="13" t="s">
        <v>119</v>
      </c>
      <c r="D40" s="7" t="s">
        <v>8</v>
      </c>
    </row>
    <row r="41" spans="1:4">
      <c r="A41" s="65" t="s">
        <v>120</v>
      </c>
      <c r="B41" s="65"/>
      <c r="C41" s="65"/>
      <c r="D41" s="65"/>
    </row>
    <row r="42" spans="1:4" ht="30">
      <c r="A42" s="16" t="s">
        <v>121</v>
      </c>
      <c r="B42" s="17" t="s">
        <v>122</v>
      </c>
      <c r="C42" s="12" t="s">
        <v>123</v>
      </c>
      <c r="D42" s="7" t="s">
        <v>8</v>
      </c>
    </row>
    <row r="43" spans="1:4" ht="30">
      <c r="A43" s="16" t="s">
        <v>124</v>
      </c>
      <c r="B43" s="17" t="s">
        <v>125</v>
      </c>
      <c r="C43" s="12" t="s">
        <v>126</v>
      </c>
      <c r="D43" s="7" t="s">
        <v>8</v>
      </c>
    </row>
    <row r="44" spans="1:4" ht="30">
      <c r="A44" s="16" t="s">
        <v>127</v>
      </c>
      <c r="B44" s="17" t="s">
        <v>128</v>
      </c>
      <c r="C44" s="13" t="s">
        <v>129</v>
      </c>
      <c r="D44" s="7" t="s">
        <v>8</v>
      </c>
    </row>
    <row r="45" spans="1:4" ht="30">
      <c r="A45" s="16" t="s">
        <v>130</v>
      </c>
      <c r="B45" s="17" t="s">
        <v>131</v>
      </c>
      <c r="C45" s="13" t="s">
        <v>132</v>
      </c>
      <c r="D45" s="7" t="s">
        <v>8</v>
      </c>
    </row>
    <row r="46" spans="1:4" ht="30">
      <c r="A46" s="16" t="s">
        <v>133</v>
      </c>
      <c r="B46" s="17" t="s">
        <v>134</v>
      </c>
      <c r="C46" s="13" t="s">
        <v>135</v>
      </c>
      <c r="D46" s="7" t="s">
        <v>8</v>
      </c>
    </row>
    <row r="47" spans="1:4" ht="30">
      <c r="A47" s="16" t="s">
        <v>136</v>
      </c>
      <c r="B47" s="17" t="s">
        <v>137</v>
      </c>
      <c r="C47" s="13" t="s">
        <v>138</v>
      </c>
      <c r="D47" s="7" t="s">
        <v>8</v>
      </c>
    </row>
    <row r="48" spans="1:4" ht="30">
      <c r="A48" s="16" t="s">
        <v>139</v>
      </c>
      <c r="B48" s="17" t="s">
        <v>140</v>
      </c>
      <c r="C48" s="13" t="s">
        <v>141</v>
      </c>
      <c r="D48" s="7" t="s">
        <v>8</v>
      </c>
    </row>
    <row r="49" spans="1:4" ht="30">
      <c r="A49" s="16" t="s">
        <v>142</v>
      </c>
      <c r="B49" s="17" t="s">
        <v>143</v>
      </c>
      <c r="C49" s="12" t="s">
        <v>144</v>
      </c>
      <c r="D49" s="7" t="s">
        <v>8</v>
      </c>
    </row>
    <row r="50" spans="1:4" ht="30">
      <c r="A50" s="16" t="s">
        <v>145</v>
      </c>
      <c r="B50" s="17" t="s">
        <v>146</v>
      </c>
      <c r="C50" s="13" t="s">
        <v>147</v>
      </c>
      <c r="D50" s="7" t="s">
        <v>8</v>
      </c>
    </row>
    <row r="51" spans="1:4" ht="30">
      <c r="A51" s="16" t="s">
        <v>148</v>
      </c>
      <c r="B51" s="17" t="s">
        <v>149</v>
      </c>
      <c r="C51" s="13" t="s">
        <v>150</v>
      </c>
      <c r="D51" s="7" t="s">
        <v>8</v>
      </c>
    </row>
    <row r="52" spans="1:4" ht="30">
      <c r="A52" s="16" t="s">
        <v>151</v>
      </c>
      <c r="B52" s="17" t="s">
        <v>152</v>
      </c>
      <c r="C52" s="13" t="s">
        <v>153</v>
      </c>
      <c r="D52" s="7" t="s">
        <v>8</v>
      </c>
    </row>
    <row r="53" spans="1:4" ht="30">
      <c r="A53" s="16" t="s">
        <v>154</v>
      </c>
      <c r="B53" s="17" t="s">
        <v>155</v>
      </c>
      <c r="C53" s="13" t="s">
        <v>156</v>
      </c>
      <c r="D53" s="7" t="s">
        <v>8</v>
      </c>
    </row>
    <row r="54" spans="1:4" ht="30">
      <c r="A54" s="16" t="s">
        <v>157</v>
      </c>
      <c r="B54" s="17" t="s">
        <v>158</v>
      </c>
      <c r="C54" s="13" t="s">
        <v>159</v>
      </c>
      <c r="D54" s="7" t="s">
        <v>8</v>
      </c>
    </row>
    <row r="55" spans="1:4" ht="30">
      <c r="A55" s="16" t="s">
        <v>160</v>
      </c>
      <c r="B55" s="17" t="s">
        <v>161</v>
      </c>
      <c r="C55" s="13" t="s">
        <v>162</v>
      </c>
      <c r="D55" s="7" t="s">
        <v>8</v>
      </c>
    </row>
    <row r="56" spans="1:4" ht="30">
      <c r="A56" s="16" t="s">
        <v>163</v>
      </c>
      <c r="B56" s="17" t="s">
        <v>164</v>
      </c>
      <c r="C56" s="12" t="s">
        <v>165</v>
      </c>
      <c r="D56" s="7" t="s">
        <v>8</v>
      </c>
    </row>
    <row r="57" spans="1:4" ht="30">
      <c r="A57" s="16" t="s">
        <v>166</v>
      </c>
      <c r="B57" s="17" t="s">
        <v>167</v>
      </c>
      <c r="C57" s="13" t="s">
        <v>168</v>
      </c>
      <c r="D57" s="7" t="s">
        <v>8</v>
      </c>
    </row>
    <row r="58" spans="1:4" ht="30">
      <c r="A58" s="16" t="s">
        <v>169</v>
      </c>
      <c r="B58" s="17" t="s">
        <v>170</v>
      </c>
      <c r="C58" s="13" t="s">
        <v>171</v>
      </c>
      <c r="D58" s="7" t="s">
        <v>8</v>
      </c>
    </row>
    <row r="59" spans="1:4" ht="30">
      <c r="A59" s="16" t="s">
        <v>172</v>
      </c>
      <c r="B59" s="17" t="s">
        <v>173</v>
      </c>
      <c r="C59" s="13" t="s">
        <v>174</v>
      </c>
      <c r="D59" s="7" t="s">
        <v>8</v>
      </c>
    </row>
    <row r="60" spans="1:4" ht="30">
      <c r="A60" s="16" t="s">
        <v>175</v>
      </c>
      <c r="B60" s="17" t="s">
        <v>176</v>
      </c>
      <c r="C60" s="13" t="s">
        <v>177</v>
      </c>
      <c r="D60" s="7" t="s">
        <v>8</v>
      </c>
    </row>
    <row r="61" spans="1:4" ht="30">
      <c r="A61" s="16" t="s">
        <v>178</v>
      </c>
      <c r="B61" s="17" t="s">
        <v>179</v>
      </c>
      <c r="C61" s="13" t="s">
        <v>180</v>
      </c>
      <c r="D61" s="7" t="s">
        <v>8</v>
      </c>
    </row>
    <row r="62" spans="1:4" ht="30">
      <c r="A62" s="16" t="s">
        <v>181</v>
      </c>
      <c r="B62" s="17" t="s">
        <v>182</v>
      </c>
      <c r="C62" s="12" t="s">
        <v>183</v>
      </c>
      <c r="D62" s="7" t="s">
        <v>8</v>
      </c>
    </row>
    <row r="63" spans="1:4">
      <c r="A63" s="65" t="s">
        <v>184</v>
      </c>
      <c r="B63" s="65"/>
      <c r="C63" s="65"/>
      <c r="D63" s="65"/>
    </row>
    <row r="64" spans="1:4" ht="26.25" customHeight="1">
      <c r="A64" s="16" t="s">
        <v>185</v>
      </c>
      <c r="B64" s="17" t="s">
        <v>186</v>
      </c>
      <c r="C64" s="18" t="s">
        <v>187</v>
      </c>
      <c r="D64" s="7" t="s">
        <v>188</v>
      </c>
    </row>
    <row r="65" spans="1:4" ht="29.25" customHeight="1">
      <c r="A65" s="16" t="s">
        <v>189</v>
      </c>
      <c r="B65" s="17" t="s">
        <v>190</v>
      </c>
      <c r="C65" s="18" t="s">
        <v>191</v>
      </c>
      <c r="D65" s="7" t="s">
        <v>192</v>
      </c>
    </row>
    <row r="66" spans="1:4" ht="30">
      <c r="A66" s="16" t="s">
        <v>193</v>
      </c>
      <c r="B66" s="17" t="s">
        <v>194</v>
      </c>
      <c r="C66" s="18" t="s">
        <v>195</v>
      </c>
      <c r="D66" s="7" t="s">
        <v>196</v>
      </c>
    </row>
    <row r="67" spans="1:4" ht="30">
      <c r="A67" s="16" t="s">
        <v>197</v>
      </c>
      <c r="B67" s="17" t="s">
        <v>198</v>
      </c>
      <c r="C67" s="18" t="s">
        <v>199</v>
      </c>
      <c r="D67" s="7" t="s">
        <v>200</v>
      </c>
    </row>
  </sheetData>
  <sortState xmlns:xlrd2="http://schemas.microsoft.com/office/spreadsheetml/2017/richdata2" ref="A43:B62">
    <sortCondition ref="B43:B62"/>
  </sortState>
  <mergeCells count="3">
    <mergeCell ref="A63:D63"/>
    <mergeCell ref="A41:D41"/>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486"/>
  <sheetViews>
    <sheetView topLeftCell="BC1" zoomScale="75" zoomScaleNormal="75" workbookViewId="0">
      <pane ySplit="3" topLeftCell="A4" activePane="bottomLeft" state="frozenSplit"/>
      <selection pane="bottomLeft" activeCell="BT4" sqref="BT4"/>
      <selection activeCell="C1" sqref="C1"/>
    </sheetView>
  </sheetViews>
  <sheetFormatPr defaultRowHeight="15"/>
  <cols>
    <col min="70" max="70" width="10.5703125" bestFit="1" customWidth="1"/>
    <col min="72" max="72" width="11" bestFit="1" customWidth="1"/>
  </cols>
  <sheetData>
    <row r="1" spans="1:81" ht="29.25" customHeight="1">
      <c r="A1" s="68" t="s">
        <v>201</v>
      </c>
      <c r="B1" s="69"/>
      <c r="C1" s="70" t="s">
        <v>202</v>
      </c>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32"/>
      <c r="BM1" s="32"/>
      <c r="BN1" s="32"/>
      <c r="BO1" s="32"/>
      <c r="BP1" s="32"/>
      <c r="BQ1" s="32"/>
      <c r="BR1" s="32"/>
      <c r="BS1" s="32"/>
      <c r="BT1" s="32"/>
      <c r="BU1" s="64"/>
      <c r="BV1" s="64"/>
      <c r="BW1" s="64"/>
      <c r="BX1" s="64"/>
      <c r="BY1" s="64"/>
      <c r="BZ1" s="64"/>
      <c r="CA1" s="64"/>
      <c r="CB1" s="64"/>
      <c r="CC1" s="64"/>
    </row>
    <row r="2" spans="1:81" s="1" customFormat="1" ht="36" customHeight="1">
      <c r="A2" s="66" t="s">
        <v>203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7" t="s">
        <v>204</v>
      </c>
      <c r="BM2" s="67"/>
      <c r="BN2" s="67"/>
      <c r="BO2" s="67"/>
      <c r="BP2" s="67"/>
      <c r="BQ2" s="67"/>
      <c r="BR2" s="67"/>
      <c r="BS2" s="67"/>
      <c r="BT2" s="67"/>
      <c r="BU2" s="71" t="s">
        <v>205</v>
      </c>
      <c r="BV2" s="71"/>
      <c r="BW2" s="71"/>
      <c r="BX2" s="71"/>
      <c r="BY2" s="71"/>
      <c r="BZ2" s="71"/>
      <c r="CA2" s="71"/>
      <c r="CB2" s="71"/>
      <c r="CC2" s="71"/>
    </row>
    <row r="3" spans="1:81" ht="179.25">
      <c r="A3" s="61" t="s">
        <v>82</v>
      </c>
      <c r="B3" s="61" t="s">
        <v>100</v>
      </c>
      <c r="C3" s="61" t="s">
        <v>73</v>
      </c>
      <c r="D3" s="61" t="s">
        <v>16</v>
      </c>
      <c r="E3" s="61" t="s">
        <v>85</v>
      </c>
      <c r="F3" s="61" t="s">
        <v>58</v>
      </c>
      <c r="G3" s="61" t="s">
        <v>109</v>
      </c>
      <c r="H3" s="61" t="s">
        <v>46</v>
      </c>
      <c r="I3" s="61" t="s">
        <v>64</v>
      </c>
      <c r="J3" s="61" t="s">
        <v>97</v>
      </c>
      <c r="K3" s="61" t="s">
        <v>52</v>
      </c>
      <c r="L3" s="61" t="s">
        <v>103</v>
      </c>
      <c r="M3" s="61" t="s">
        <v>25</v>
      </c>
      <c r="N3" s="61" t="s">
        <v>115</v>
      </c>
      <c r="O3" s="61" t="s">
        <v>55</v>
      </c>
      <c r="P3" s="61" t="s">
        <v>61</v>
      </c>
      <c r="Q3" s="61" t="s">
        <v>6</v>
      </c>
      <c r="R3" s="61" t="s">
        <v>67</v>
      </c>
      <c r="S3" s="61" t="s">
        <v>37</v>
      </c>
      <c r="T3" s="61" t="s">
        <v>112</v>
      </c>
      <c r="U3" s="61" t="s">
        <v>43</v>
      </c>
      <c r="V3" s="61" t="s">
        <v>22</v>
      </c>
      <c r="W3" s="61" t="s">
        <v>31</v>
      </c>
      <c r="X3" s="61" t="s">
        <v>106</v>
      </c>
      <c r="Y3" s="61" t="s">
        <v>79</v>
      </c>
      <c r="Z3" s="61" t="s">
        <v>34</v>
      </c>
      <c r="AA3" s="61" t="s">
        <v>76</v>
      </c>
      <c r="AB3" s="61" t="s">
        <v>94</v>
      </c>
      <c r="AC3" s="61" t="s">
        <v>13</v>
      </c>
      <c r="AD3" s="61" t="s">
        <v>70</v>
      </c>
      <c r="AE3" s="61" t="s">
        <v>49</v>
      </c>
      <c r="AF3" s="61" t="s">
        <v>88</v>
      </c>
      <c r="AG3" s="61" t="s">
        <v>91</v>
      </c>
      <c r="AH3" s="61" t="s">
        <v>19</v>
      </c>
      <c r="AI3" s="61" t="s">
        <v>118</v>
      </c>
      <c r="AJ3" s="61" t="s">
        <v>28</v>
      </c>
      <c r="AK3" s="61" t="s">
        <v>10</v>
      </c>
      <c r="AL3" s="61" t="s">
        <v>40</v>
      </c>
      <c r="AM3" s="61" t="s">
        <v>143</v>
      </c>
      <c r="AN3" s="61" t="s">
        <v>122</v>
      </c>
      <c r="AO3" s="61" t="s">
        <v>125</v>
      </c>
      <c r="AP3" s="61" t="s">
        <v>182</v>
      </c>
      <c r="AQ3" s="61" t="s">
        <v>164</v>
      </c>
      <c r="AR3" s="61" t="s">
        <v>158</v>
      </c>
      <c r="AS3" s="61" t="s">
        <v>176</v>
      </c>
      <c r="AT3" s="61" t="s">
        <v>134</v>
      </c>
      <c r="AU3" s="61" t="s">
        <v>173</v>
      </c>
      <c r="AV3" s="61" t="s">
        <v>140</v>
      </c>
      <c r="AW3" s="61" t="s">
        <v>152</v>
      </c>
      <c r="AX3" s="61" t="s">
        <v>179</v>
      </c>
      <c r="AY3" s="61" t="s">
        <v>128</v>
      </c>
      <c r="AZ3" s="61" t="s">
        <v>155</v>
      </c>
      <c r="BA3" s="61" t="s">
        <v>131</v>
      </c>
      <c r="BB3" s="61" t="s">
        <v>161</v>
      </c>
      <c r="BC3" s="61" t="s">
        <v>167</v>
      </c>
      <c r="BD3" s="61" t="s">
        <v>149</v>
      </c>
      <c r="BE3" s="61" t="s">
        <v>170</v>
      </c>
      <c r="BF3" s="61" t="s">
        <v>137</v>
      </c>
      <c r="BG3" s="61" t="s">
        <v>146</v>
      </c>
      <c r="BH3" s="61" t="s">
        <v>186</v>
      </c>
      <c r="BI3" s="61" t="s">
        <v>190</v>
      </c>
      <c r="BJ3" s="61" t="s">
        <v>194</v>
      </c>
      <c r="BK3" s="61" t="s">
        <v>198</v>
      </c>
      <c r="BL3" s="62" t="s">
        <v>206</v>
      </c>
      <c r="BM3" s="62" t="s">
        <v>207</v>
      </c>
      <c r="BN3" s="62" t="s">
        <v>208</v>
      </c>
      <c r="BO3" s="62" t="s">
        <v>209</v>
      </c>
      <c r="BP3" s="62" t="s">
        <v>210</v>
      </c>
      <c r="BQ3" s="62" t="s">
        <v>211</v>
      </c>
      <c r="BR3" s="62" t="s">
        <v>212</v>
      </c>
      <c r="BS3" s="62" t="s">
        <v>213</v>
      </c>
      <c r="BT3" s="62" t="s">
        <v>214</v>
      </c>
      <c r="BU3" s="63" t="s">
        <v>206</v>
      </c>
      <c r="BV3" s="63" t="s">
        <v>207</v>
      </c>
      <c r="BW3" s="63" t="s">
        <v>208</v>
      </c>
      <c r="BX3" s="63" t="s">
        <v>209</v>
      </c>
      <c r="BY3" s="63" t="s">
        <v>210</v>
      </c>
      <c r="BZ3" s="63" t="s">
        <v>211</v>
      </c>
      <c r="CA3" s="63" t="s">
        <v>212</v>
      </c>
      <c r="CB3" s="63" t="s">
        <v>213</v>
      </c>
      <c r="CC3" s="63" t="s">
        <v>214</v>
      </c>
    </row>
    <row r="4" spans="1:81">
      <c r="A4">
        <v>3</v>
      </c>
      <c r="B4">
        <v>3</v>
      </c>
      <c r="C4">
        <v>3</v>
      </c>
      <c r="D4">
        <v>3</v>
      </c>
      <c r="E4">
        <v>3</v>
      </c>
      <c r="F4">
        <v>3</v>
      </c>
      <c r="G4">
        <v>3</v>
      </c>
      <c r="H4">
        <v>3</v>
      </c>
      <c r="I4">
        <v>4</v>
      </c>
      <c r="J4">
        <v>4</v>
      </c>
      <c r="K4">
        <v>3</v>
      </c>
      <c r="L4">
        <v>3</v>
      </c>
      <c r="M4">
        <v>4</v>
      </c>
      <c r="N4">
        <v>2</v>
      </c>
      <c r="O4">
        <v>3</v>
      </c>
      <c r="P4">
        <v>4</v>
      </c>
      <c r="Q4">
        <v>3</v>
      </c>
      <c r="R4">
        <v>3</v>
      </c>
      <c r="S4">
        <v>3</v>
      </c>
      <c r="T4">
        <v>3</v>
      </c>
      <c r="U4">
        <v>3</v>
      </c>
      <c r="V4">
        <v>3</v>
      </c>
      <c r="W4">
        <v>3</v>
      </c>
      <c r="X4">
        <v>3</v>
      </c>
      <c r="Y4">
        <v>3</v>
      </c>
      <c r="Z4">
        <v>3</v>
      </c>
      <c r="AA4">
        <v>3</v>
      </c>
      <c r="AB4">
        <v>3</v>
      </c>
      <c r="AC4">
        <v>3</v>
      </c>
      <c r="AD4">
        <v>3</v>
      </c>
      <c r="AE4">
        <v>3</v>
      </c>
      <c r="AF4">
        <v>3</v>
      </c>
      <c r="AG4">
        <v>3</v>
      </c>
      <c r="AH4">
        <v>3</v>
      </c>
      <c r="AI4">
        <v>3</v>
      </c>
      <c r="AJ4">
        <v>3</v>
      </c>
      <c r="AK4">
        <v>3</v>
      </c>
      <c r="AL4">
        <v>3</v>
      </c>
      <c r="AM4">
        <v>3</v>
      </c>
      <c r="AN4">
        <v>1</v>
      </c>
      <c r="AO4">
        <v>2</v>
      </c>
      <c r="AP4">
        <v>1</v>
      </c>
      <c r="AQ4">
        <v>1</v>
      </c>
      <c r="AR4">
        <v>3</v>
      </c>
      <c r="AS4">
        <v>1</v>
      </c>
      <c r="AT4">
        <v>3</v>
      </c>
      <c r="AU4">
        <v>1</v>
      </c>
      <c r="AV4">
        <v>2</v>
      </c>
      <c r="AW4">
        <v>2</v>
      </c>
      <c r="AX4">
        <v>1</v>
      </c>
      <c r="AY4">
        <v>4</v>
      </c>
      <c r="AZ4">
        <v>1</v>
      </c>
      <c r="BA4">
        <v>2</v>
      </c>
      <c r="BB4">
        <v>3</v>
      </c>
      <c r="BC4">
        <v>2</v>
      </c>
      <c r="BD4">
        <v>3</v>
      </c>
      <c r="BE4">
        <v>2</v>
      </c>
      <c r="BF4">
        <v>2</v>
      </c>
      <c r="BG4">
        <v>4</v>
      </c>
      <c r="BH4">
        <v>2</v>
      </c>
      <c r="BI4">
        <v>12</v>
      </c>
      <c r="BJ4">
        <v>2</v>
      </c>
      <c r="BK4">
        <v>2</v>
      </c>
      <c r="BL4" s="2">
        <f>AVERAGE(D4,Q4,V4,AC4,AH4,AK4)</f>
        <v>3</v>
      </c>
      <c r="BM4" s="2">
        <f>AVERAGE(F4,H4,K4,O4,U4,AE4)</f>
        <v>3</v>
      </c>
      <c r="BN4" s="2">
        <f>AVERAGE(A4,E4,J4,Y4,AB4, AF4,AG4)</f>
        <v>3.1428571428571428</v>
      </c>
      <c r="BO4" s="2">
        <f>AVERAGE(C4,I4,P4,R4,AA4,AD4)</f>
        <v>3.3333333333333335</v>
      </c>
      <c r="BP4" s="2">
        <f>AVERAGE(B4,G4,L4,N4,T4,X4,AI4)</f>
        <v>2.8571428571428572</v>
      </c>
      <c r="BQ4" s="2">
        <f>AVERAGE(M4, S4, W4, Z4, AJ4, AL4)</f>
        <v>3.1666666666666665</v>
      </c>
      <c r="BR4" s="2">
        <f>AVERAGE(AM4, AQ4, AU4, AV4, AY4, BA4, BC4, BE4, BF4)</f>
        <v>2.1111111111111112</v>
      </c>
      <c r="BS4" s="2">
        <f>AVERAGE(AN4,AO4,AT4,AY4,BA4)</f>
        <v>2.4</v>
      </c>
      <c r="BT4" s="2">
        <f>AVERAGE(AP4, AQ4, AS4, AU4, AX4, BC4, BE4)</f>
        <v>1.2857142857142858</v>
      </c>
      <c r="BU4" s="2">
        <f>AVERAGE(BL4:BL1000)</f>
        <v>3.166666666666667</v>
      </c>
      <c r="BV4" s="2">
        <f t="shared" ref="BV4:CC4" si="0">AVERAGE(BM4:BM1000)</f>
        <v>3.0714285714285716</v>
      </c>
      <c r="BW4" s="2">
        <f t="shared" si="0"/>
        <v>2.8979591836734699</v>
      </c>
      <c r="BX4" s="2">
        <f t="shared" si="0"/>
        <v>3.1904761904761902</v>
      </c>
      <c r="BY4" s="2">
        <f t="shared" si="0"/>
        <v>2.7346938775510203</v>
      </c>
      <c r="BZ4" s="2">
        <f t="shared" si="0"/>
        <v>3.3333333333333326</v>
      </c>
      <c r="CA4" s="2">
        <f t="shared" si="0"/>
        <v>2.46031746031746</v>
      </c>
      <c r="CB4" s="2">
        <f t="shared" si="0"/>
        <v>2.342857142857143</v>
      </c>
      <c r="CC4" s="2">
        <f t="shared" si="0"/>
        <v>2.2857142857142856</v>
      </c>
    </row>
    <row r="5" spans="1:81">
      <c r="A5">
        <v>4</v>
      </c>
      <c r="B5">
        <v>2</v>
      </c>
      <c r="C5">
        <v>3</v>
      </c>
      <c r="D5">
        <v>3</v>
      </c>
      <c r="E5">
        <v>2</v>
      </c>
      <c r="F5">
        <v>3</v>
      </c>
      <c r="G5">
        <v>2</v>
      </c>
      <c r="H5">
        <v>2</v>
      </c>
      <c r="I5">
        <v>4</v>
      </c>
      <c r="J5">
        <v>4</v>
      </c>
      <c r="K5">
        <v>2</v>
      </c>
      <c r="L5">
        <v>2</v>
      </c>
      <c r="M5">
        <v>4</v>
      </c>
      <c r="N5">
        <v>2</v>
      </c>
      <c r="O5">
        <v>3</v>
      </c>
      <c r="P5">
        <v>4</v>
      </c>
      <c r="Q5">
        <v>2</v>
      </c>
      <c r="R5">
        <v>3</v>
      </c>
      <c r="S5">
        <v>2</v>
      </c>
      <c r="T5">
        <v>3</v>
      </c>
      <c r="U5">
        <v>3</v>
      </c>
      <c r="V5">
        <v>3</v>
      </c>
      <c r="W5">
        <v>3</v>
      </c>
      <c r="X5">
        <v>3</v>
      </c>
      <c r="Y5">
        <v>3</v>
      </c>
      <c r="Z5">
        <v>2</v>
      </c>
      <c r="AA5">
        <v>3</v>
      </c>
      <c r="AB5">
        <v>3</v>
      </c>
      <c r="AC5">
        <v>3</v>
      </c>
      <c r="AD5">
        <v>3</v>
      </c>
      <c r="AE5">
        <v>2</v>
      </c>
      <c r="AF5">
        <v>3</v>
      </c>
      <c r="AG5">
        <v>3</v>
      </c>
      <c r="AH5">
        <v>3</v>
      </c>
      <c r="AI5">
        <v>2</v>
      </c>
      <c r="AJ5">
        <v>2</v>
      </c>
      <c r="AK5">
        <v>2</v>
      </c>
      <c r="AL5">
        <v>2</v>
      </c>
      <c r="AM5">
        <v>2</v>
      </c>
      <c r="AN5">
        <v>3</v>
      </c>
      <c r="AO5">
        <v>3</v>
      </c>
      <c r="AP5">
        <v>3</v>
      </c>
      <c r="AQ5">
        <v>3</v>
      </c>
      <c r="AR5">
        <v>3</v>
      </c>
      <c r="AS5">
        <v>3</v>
      </c>
      <c r="AT5">
        <v>3</v>
      </c>
      <c r="AU5">
        <v>3</v>
      </c>
      <c r="AV5">
        <v>2</v>
      </c>
      <c r="AW5">
        <v>3</v>
      </c>
      <c r="AX5">
        <v>3</v>
      </c>
      <c r="AY5">
        <v>2</v>
      </c>
      <c r="AZ5">
        <v>3</v>
      </c>
      <c r="BA5">
        <v>2</v>
      </c>
      <c r="BB5">
        <v>3</v>
      </c>
      <c r="BC5">
        <v>2</v>
      </c>
      <c r="BD5">
        <v>2</v>
      </c>
      <c r="BE5">
        <v>2</v>
      </c>
      <c r="BF5">
        <v>2</v>
      </c>
      <c r="BG5">
        <v>3</v>
      </c>
      <c r="BH5">
        <v>1</v>
      </c>
      <c r="BI5">
        <v>12</v>
      </c>
      <c r="BJ5">
        <v>2</v>
      </c>
      <c r="BK5">
        <v>2</v>
      </c>
      <c r="BL5" s="2">
        <f t="shared" ref="BL5:BL10" si="1">AVERAGE(D5,Q5,V5,AC5,AH5,AK5)</f>
        <v>2.6666666666666665</v>
      </c>
      <c r="BM5" s="2">
        <f t="shared" ref="BM5:BM10" si="2">AVERAGE(F5,H5,K5,O5,U5,AE5)</f>
        <v>2.5</v>
      </c>
      <c r="BN5" s="2">
        <f t="shared" ref="BN5:BN10" si="3">AVERAGE(A5,F5,J5,T5,W5, AA5,AB5)</f>
        <v>3.2857142857142856</v>
      </c>
      <c r="BO5" s="2">
        <f t="shared" ref="BO5:BO10" si="4">AVERAGE(C5,I5,P5,R5,AA5,AD5)</f>
        <v>3.3333333333333335</v>
      </c>
      <c r="BP5" s="2">
        <f t="shared" ref="BP5:BP10" si="5">AVERAGE(B5,G5,L5,N5,T5,X5,AI5)</f>
        <v>2.2857142857142856</v>
      </c>
      <c r="BQ5" s="2">
        <f t="shared" ref="BQ5:BQ10" si="6">AVERAGE(M5, S5, W5, Z5, AJ5, AL5)</f>
        <v>2.5</v>
      </c>
      <c r="BR5" s="2">
        <f t="shared" ref="BR5:BR10" si="7">AVERAGE(AM5, AQ5, AU5, AV5, AY5, BA5, BC5, BE5, BF5)</f>
        <v>2.2222222222222223</v>
      </c>
      <c r="BS5" s="2">
        <f t="shared" ref="BS5:BS10" si="8">AVERAGE(AN5,AO5,AT5,AY5,BA5)</f>
        <v>2.6</v>
      </c>
      <c r="BT5" s="2">
        <f t="shared" ref="BT5:BT10" si="9">AVERAGE(AP5, AQ5, AS5, AU5, AX5, BC5, BE5)</f>
        <v>2.7142857142857144</v>
      </c>
    </row>
    <row r="6" spans="1:81">
      <c r="A6">
        <v>3</v>
      </c>
      <c r="B6">
        <v>3</v>
      </c>
      <c r="C6">
        <v>3</v>
      </c>
      <c r="D6">
        <v>3</v>
      </c>
      <c r="E6">
        <v>2</v>
      </c>
      <c r="F6">
        <v>3</v>
      </c>
      <c r="G6">
        <v>2</v>
      </c>
      <c r="H6">
        <v>2</v>
      </c>
      <c r="I6">
        <v>3</v>
      </c>
      <c r="J6">
        <v>2</v>
      </c>
      <c r="K6">
        <v>2</v>
      </c>
      <c r="L6">
        <v>2</v>
      </c>
      <c r="M6">
        <v>3</v>
      </c>
      <c r="N6">
        <v>3</v>
      </c>
      <c r="O6">
        <v>2</v>
      </c>
      <c r="P6">
        <v>3</v>
      </c>
      <c r="Q6">
        <v>4</v>
      </c>
      <c r="R6">
        <v>3</v>
      </c>
      <c r="S6">
        <v>4</v>
      </c>
      <c r="T6">
        <v>2</v>
      </c>
      <c r="U6">
        <v>4</v>
      </c>
      <c r="V6">
        <v>2</v>
      </c>
      <c r="W6">
        <v>2</v>
      </c>
      <c r="X6">
        <v>4</v>
      </c>
      <c r="Y6">
        <v>4</v>
      </c>
      <c r="Z6">
        <v>4</v>
      </c>
      <c r="AA6">
        <v>4</v>
      </c>
      <c r="AB6">
        <v>2</v>
      </c>
      <c r="AC6">
        <v>2</v>
      </c>
      <c r="AD6">
        <v>2</v>
      </c>
      <c r="AE6">
        <v>4</v>
      </c>
      <c r="AF6">
        <v>4</v>
      </c>
      <c r="AG6">
        <v>2</v>
      </c>
      <c r="AH6">
        <v>2</v>
      </c>
      <c r="AI6">
        <v>4</v>
      </c>
      <c r="AJ6">
        <v>4</v>
      </c>
      <c r="AK6">
        <v>4</v>
      </c>
      <c r="AL6">
        <v>4</v>
      </c>
      <c r="AM6">
        <v>4</v>
      </c>
      <c r="AN6">
        <v>1</v>
      </c>
      <c r="AO6">
        <v>1</v>
      </c>
      <c r="AP6">
        <v>1</v>
      </c>
      <c r="AQ6">
        <v>1</v>
      </c>
      <c r="AR6">
        <v>1</v>
      </c>
      <c r="AS6">
        <v>1</v>
      </c>
      <c r="AT6">
        <v>1</v>
      </c>
      <c r="AU6">
        <v>1</v>
      </c>
      <c r="AV6">
        <v>1</v>
      </c>
      <c r="AW6">
        <v>1</v>
      </c>
      <c r="AX6">
        <v>1</v>
      </c>
      <c r="AY6">
        <v>1</v>
      </c>
      <c r="AZ6">
        <v>1</v>
      </c>
      <c r="BA6">
        <v>1</v>
      </c>
      <c r="BB6">
        <v>1</v>
      </c>
      <c r="BC6">
        <v>1</v>
      </c>
      <c r="BD6">
        <v>1</v>
      </c>
      <c r="BE6">
        <v>1</v>
      </c>
      <c r="BF6">
        <v>1</v>
      </c>
      <c r="BG6">
        <v>1</v>
      </c>
      <c r="BH6">
        <v>1</v>
      </c>
      <c r="BI6">
        <v>9</v>
      </c>
      <c r="BJ6">
        <v>3</v>
      </c>
      <c r="BK6">
        <v>3</v>
      </c>
      <c r="BL6" s="2">
        <f t="shared" si="1"/>
        <v>2.8333333333333335</v>
      </c>
      <c r="BM6" s="2">
        <f t="shared" si="2"/>
        <v>2.8333333333333335</v>
      </c>
      <c r="BN6" s="2">
        <f t="shared" si="3"/>
        <v>2.5714285714285716</v>
      </c>
      <c r="BO6" s="2">
        <f t="shared" si="4"/>
        <v>3</v>
      </c>
      <c r="BP6" s="2">
        <f t="shared" si="5"/>
        <v>2.8571428571428572</v>
      </c>
      <c r="BQ6" s="2">
        <f t="shared" si="6"/>
        <v>3.5</v>
      </c>
      <c r="BR6" s="2">
        <f t="shared" si="7"/>
        <v>1.3333333333333333</v>
      </c>
      <c r="BS6" s="2">
        <f t="shared" si="8"/>
        <v>1</v>
      </c>
      <c r="BT6" s="2">
        <f t="shared" si="9"/>
        <v>1</v>
      </c>
    </row>
    <row r="7" spans="1:81">
      <c r="A7">
        <v>2</v>
      </c>
      <c r="B7">
        <v>3</v>
      </c>
      <c r="C7">
        <v>3</v>
      </c>
      <c r="D7">
        <v>3</v>
      </c>
      <c r="E7">
        <v>3</v>
      </c>
      <c r="F7">
        <v>3</v>
      </c>
      <c r="G7">
        <v>3</v>
      </c>
      <c r="H7">
        <v>3</v>
      </c>
      <c r="I7">
        <v>4</v>
      </c>
      <c r="J7">
        <v>4</v>
      </c>
      <c r="K7">
        <v>3</v>
      </c>
      <c r="L7">
        <v>3</v>
      </c>
      <c r="M7">
        <v>3</v>
      </c>
      <c r="N7">
        <v>2</v>
      </c>
      <c r="O7">
        <v>3</v>
      </c>
      <c r="P7">
        <v>3</v>
      </c>
      <c r="Q7">
        <v>4</v>
      </c>
      <c r="R7">
        <v>4</v>
      </c>
      <c r="S7">
        <v>4</v>
      </c>
      <c r="T7">
        <v>4</v>
      </c>
      <c r="U7">
        <v>3</v>
      </c>
      <c r="V7">
        <v>2</v>
      </c>
      <c r="W7">
        <v>3</v>
      </c>
      <c r="X7">
        <v>4</v>
      </c>
      <c r="Y7">
        <v>3</v>
      </c>
      <c r="Z7">
        <v>4</v>
      </c>
      <c r="AA7">
        <v>3</v>
      </c>
      <c r="AB7">
        <v>3</v>
      </c>
      <c r="AC7">
        <v>2</v>
      </c>
      <c r="AD7">
        <v>3</v>
      </c>
      <c r="AE7">
        <v>4</v>
      </c>
      <c r="AF7">
        <v>3</v>
      </c>
      <c r="AG7">
        <v>4</v>
      </c>
      <c r="AH7">
        <v>2</v>
      </c>
      <c r="AI7">
        <v>4</v>
      </c>
      <c r="AJ7">
        <v>4</v>
      </c>
      <c r="AK7">
        <v>4</v>
      </c>
      <c r="AL7">
        <v>4</v>
      </c>
      <c r="AM7">
        <v>4</v>
      </c>
      <c r="AN7">
        <v>2</v>
      </c>
      <c r="AO7">
        <v>2</v>
      </c>
      <c r="AP7">
        <v>2</v>
      </c>
      <c r="AQ7">
        <v>2</v>
      </c>
      <c r="AR7">
        <v>3</v>
      </c>
      <c r="AS7">
        <v>2</v>
      </c>
      <c r="AT7">
        <v>2</v>
      </c>
      <c r="AU7">
        <v>2</v>
      </c>
      <c r="AV7">
        <v>2</v>
      </c>
      <c r="AW7">
        <v>2</v>
      </c>
      <c r="AX7">
        <v>2</v>
      </c>
      <c r="AY7">
        <v>3</v>
      </c>
      <c r="AZ7">
        <v>3</v>
      </c>
      <c r="BA7">
        <v>3</v>
      </c>
      <c r="BB7">
        <v>3</v>
      </c>
      <c r="BC7">
        <v>3</v>
      </c>
      <c r="BD7">
        <v>3</v>
      </c>
      <c r="BE7">
        <v>3</v>
      </c>
      <c r="BF7">
        <v>1</v>
      </c>
      <c r="BG7">
        <v>3</v>
      </c>
      <c r="BH7">
        <v>1</v>
      </c>
      <c r="BI7">
        <v>9</v>
      </c>
      <c r="BJ7">
        <v>2</v>
      </c>
      <c r="BK7">
        <v>3</v>
      </c>
      <c r="BL7" s="2">
        <f t="shared" si="1"/>
        <v>2.8333333333333335</v>
      </c>
      <c r="BM7" s="2">
        <f t="shared" si="2"/>
        <v>3.1666666666666665</v>
      </c>
      <c r="BN7" s="2">
        <f t="shared" si="3"/>
        <v>3.1428571428571428</v>
      </c>
      <c r="BO7" s="2">
        <f t="shared" si="4"/>
        <v>3.3333333333333335</v>
      </c>
      <c r="BP7" s="2">
        <f t="shared" si="5"/>
        <v>3.2857142857142856</v>
      </c>
      <c r="BQ7" s="2">
        <f t="shared" si="6"/>
        <v>3.6666666666666665</v>
      </c>
      <c r="BR7" s="2">
        <f t="shared" si="7"/>
        <v>2.5555555555555554</v>
      </c>
      <c r="BS7" s="2">
        <f t="shared" si="8"/>
        <v>2.4</v>
      </c>
      <c r="BT7" s="2">
        <f t="shared" si="9"/>
        <v>2.2857142857142856</v>
      </c>
    </row>
    <row r="8" spans="1:81">
      <c r="A8">
        <v>2</v>
      </c>
      <c r="B8">
        <v>1</v>
      </c>
      <c r="C8">
        <v>3</v>
      </c>
      <c r="D8">
        <v>2</v>
      </c>
      <c r="E8">
        <v>1</v>
      </c>
      <c r="F8">
        <v>4</v>
      </c>
      <c r="G8">
        <v>1</v>
      </c>
      <c r="H8">
        <v>3</v>
      </c>
      <c r="I8">
        <v>3</v>
      </c>
      <c r="J8">
        <v>1</v>
      </c>
      <c r="K8">
        <v>1</v>
      </c>
      <c r="L8">
        <v>1</v>
      </c>
      <c r="M8">
        <v>3</v>
      </c>
      <c r="N8">
        <v>2</v>
      </c>
      <c r="O8">
        <v>3</v>
      </c>
      <c r="P8">
        <v>3</v>
      </c>
      <c r="Q8">
        <v>4</v>
      </c>
      <c r="R8">
        <v>2</v>
      </c>
      <c r="S8">
        <v>4</v>
      </c>
      <c r="T8">
        <v>1</v>
      </c>
      <c r="U8">
        <v>4</v>
      </c>
      <c r="V8">
        <v>3</v>
      </c>
      <c r="W8">
        <v>1</v>
      </c>
      <c r="X8">
        <v>4</v>
      </c>
      <c r="Y8">
        <v>4</v>
      </c>
      <c r="Z8">
        <v>4</v>
      </c>
      <c r="AA8">
        <v>3</v>
      </c>
      <c r="AB8">
        <v>1</v>
      </c>
      <c r="AC8">
        <v>4</v>
      </c>
      <c r="AD8">
        <v>4</v>
      </c>
      <c r="AE8">
        <v>4</v>
      </c>
      <c r="AF8">
        <v>4</v>
      </c>
      <c r="AG8">
        <v>2</v>
      </c>
      <c r="AH8">
        <v>4</v>
      </c>
      <c r="AI8">
        <v>4</v>
      </c>
      <c r="AJ8">
        <v>4</v>
      </c>
      <c r="AK8">
        <v>4</v>
      </c>
      <c r="AL8">
        <v>4</v>
      </c>
      <c r="AM8">
        <v>4</v>
      </c>
      <c r="AN8">
        <v>2</v>
      </c>
      <c r="AO8">
        <v>2</v>
      </c>
      <c r="AP8">
        <v>2</v>
      </c>
      <c r="AQ8">
        <v>2</v>
      </c>
      <c r="AR8">
        <v>4</v>
      </c>
      <c r="AS8">
        <v>2</v>
      </c>
      <c r="AT8">
        <v>2</v>
      </c>
      <c r="AU8">
        <v>2</v>
      </c>
      <c r="AV8">
        <v>3</v>
      </c>
      <c r="AW8">
        <v>4</v>
      </c>
      <c r="AX8">
        <v>2</v>
      </c>
      <c r="AY8">
        <v>2</v>
      </c>
      <c r="AZ8">
        <v>4</v>
      </c>
      <c r="BA8">
        <v>3</v>
      </c>
      <c r="BB8">
        <v>4</v>
      </c>
      <c r="BC8">
        <v>3</v>
      </c>
      <c r="BD8">
        <v>4</v>
      </c>
      <c r="BE8">
        <v>3</v>
      </c>
      <c r="BF8">
        <v>4</v>
      </c>
      <c r="BG8">
        <v>4</v>
      </c>
      <c r="BH8">
        <v>1</v>
      </c>
      <c r="BI8">
        <v>12</v>
      </c>
      <c r="BJ8">
        <v>2</v>
      </c>
      <c r="BK8">
        <v>3</v>
      </c>
      <c r="BL8" s="2">
        <f t="shared" si="1"/>
        <v>3.5</v>
      </c>
      <c r="BM8" s="2">
        <f t="shared" si="2"/>
        <v>3.1666666666666665</v>
      </c>
      <c r="BN8" s="2">
        <f t="shared" si="3"/>
        <v>1.8571428571428572</v>
      </c>
      <c r="BO8" s="2">
        <f t="shared" si="4"/>
        <v>3</v>
      </c>
      <c r="BP8" s="2">
        <f t="shared" si="5"/>
        <v>2</v>
      </c>
      <c r="BQ8" s="2">
        <f t="shared" si="6"/>
        <v>3.3333333333333335</v>
      </c>
      <c r="BR8" s="2">
        <f t="shared" si="7"/>
        <v>2.8888888888888888</v>
      </c>
      <c r="BS8" s="2">
        <f t="shared" si="8"/>
        <v>2.2000000000000002</v>
      </c>
      <c r="BT8" s="2">
        <f t="shared" si="9"/>
        <v>2.2857142857142856</v>
      </c>
    </row>
    <row r="9" spans="1:81">
      <c r="A9">
        <v>3</v>
      </c>
      <c r="B9">
        <v>2</v>
      </c>
      <c r="C9">
        <v>4</v>
      </c>
      <c r="D9">
        <v>2</v>
      </c>
      <c r="E9">
        <v>4</v>
      </c>
      <c r="F9">
        <v>3</v>
      </c>
      <c r="G9">
        <v>4</v>
      </c>
      <c r="H9">
        <v>3</v>
      </c>
      <c r="I9">
        <v>4</v>
      </c>
      <c r="J9">
        <v>3</v>
      </c>
      <c r="K9">
        <v>4</v>
      </c>
      <c r="L9">
        <v>4</v>
      </c>
      <c r="M9">
        <v>2</v>
      </c>
      <c r="N9">
        <v>2</v>
      </c>
      <c r="O9">
        <v>4</v>
      </c>
      <c r="P9">
        <v>2</v>
      </c>
      <c r="Q9">
        <v>4</v>
      </c>
      <c r="R9">
        <v>4</v>
      </c>
      <c r="S9">
        <v>4</v>
      </c>
      <c r="T9">
        <v>3</v>
      </c>
      <c r="U9">
        <v>2</v>
      </c>
      <c r="V9">
        <v>3</v>
      </c>
      <c r="W9">
        <v>2</v>
      </c>
      <c r="X9">
        <v>1</v>
      </c>
      <c r="Y9">
        <v>2</v>
      </c>
      <c r="Z9">
        <v>4</v>
      </c>
      <c r="AA9">
        <v>3</v>
      </c>
      <c r="AB9">
        <v>2</v>
      </c>
      <c r="AC9">
        <v>3</v>
      </c>
      <c r="AD9">
        <v>4</v>
      </c>
      <c r="AE9">
        <v>4</v>
      </c>
      <c r="AF9">
        <v>2</v>
      </c>
      <c r="AG9">
        <v>4</v>
      </c>
      <c r="AH9">
        <v>4</v>
      </c>
      <c r="AI9">
        <v>4</v>
      </c>
      <c r="AJ9">
        <v>4</v>
      </c>
      <c r="AK9">
        <v>4</v>
      </c>
      <c r="AL9">
        <v>4</v>
      </c>
      <c r="AM9">
        <v>4</v>
      </c>
      <c r="AN9">
        <v>3</v>
      </c>
      <c r="AO9">
        <v>2</v>
      </c>
      <c r="AP9">
        <v>3</v>
      </c>
      <c r="AQ9">
        <v>3</v>
      </c>
      <c r="AR9">
        <v>4</v>
      </c>
      <c r="AS9">
        <v>3</v>
      </c>
      <c r="AT9">
        <v>3</v>
      </c>
      <c r="AU9">
        <v>3</v>
      </c>
      <c r="AV9">
        <v>4</v>
      </c>
      <c r="AW9">
        <v>4</v>
      </c>
      <c r="AX9">
        <v>3</v>
      </c>
      <c r="AY9">
        <v>2</v>
      </c>
      <c r="AZ9">
        <v>3</v>
      </c>
      <c r="BA9">
        <v>2</v>
      </c>
      <c r="BB9">
        <v>3</v>
      </c>
      <c r="BC9">
        <v>2</v>
      </c>
      <c r="BD9">
        <v>4</v>
      </c>
      <c r="BE9">
        <v>2</v>
      </c>
      <c r="BF9">
        <v>3</v>
      </c>
      <c r="BG9">
        <v>4</v>
      </c>
      <c r="BH9">
        <v>1</v>
      </c>
      <c r="BI9">
        <v>10</v>
      </c>
      <c r="BJ9">
        <v>4</v>
      </c>
      <c r="BK9">
        <v>3</v>
      </c>
      <c r="BL9" s="2">
        <f t="shared" si="1"/>
        <v>3.3333333333333335</v>
      </c>
      <c r="BM9" s="2">
        <f t="shared" si="2"/>
        <v>3.3333333333333335</v>
      </c>
      <c r="BN9" s="2">
        <f t="shared" si="3"/>
        <v>2.7142857142857144</v>
      </c>
      <c r="BO9" s="2">
        <f t="shared" si="4"/>
        <v>3.5</v>
      </c>
      <c r="BP9" s="2">
        <f t="shared" si="5"/>
        <v>2.8571428571428572</v>
      </c>
      <c r="BQ9" s="2">
        <f t="shared" si="6"/>
        <v>3.3333333333333335</v>
      </c>
      <c r="BR9" s="2">
        <f t="shared" si="7"/>
        <v>2.7777777777777777</v>
      </c>
      <c r="BS9" s="2">
        <f t="shared" si="8"/>
        <v>2.4</v>
      </c>
      <c r="BT9" s="2">
        <f t="shared" si="9"/>
        <v>2.7142857142857144</v>
      </c>
    </row>
    <row r="10" spans="1:81">
      <c r="A10">
        <v>4</v>
      </c>
      <c r="B10">
        <v>2</v>
      </c>
      <c r="C10">
        <v>4</v>
      </c>
      <c r="D10">
        <v>4</v>
      </c>
      <c r="E10">
        <v>3</v>
      </c>
      <c r="F10">
        <v>4</v>
      </c>
      <c r="G10">
        <v>3</v>
      </c>
      <c r="H10">
        <v>3</v>
      </c>
      <c r="I10">
        <v>4</v>
      </c>
      <c r="J10">
        <v>4</v>
      </c>
      <c r="K10">
        <v>3</v>
      </c>
      <c r="L10">
        <v>3</v>
      </c>
      <c r="M10">
        <v>3</v>
      </c>
      <c r="N10">
        <v>2</v>
      </c>
      <c r="O10">
        <v>3</v>
      </c>
      <c r="P10">
        <v>3</v>
      </c>
      <c r="Q10">
        <v>4</v>
      </c>
      <c r="R10">
        <v>1</v>
      </c>
      <c r="S10">
        <v>4</v>
      </c>
      <c r="T10">
        <v>3</v>
      </c>
      <c r="U10">
        <v>4</v>
      </c>
      <c r="V10">
        <v>4</v>
      </c>
      <c r="W10">
        <v>4</v>
      </c>
      <c r="X10">
        <v>4</v>
      </c>
      <c r="Y10">
        <v>4</v>
      </c>
      <c r="Z10">
        <v>4</v>
      </c>
      <c r="AA10">
        <v>3</v>
      </c>
      <c r="AB10">
        <v>3</v>
      </c>
      <c r="AC10">
        <v>4</v>
      </c>
      <c r="AD10">
        <v>2</v>
      </c>
      <c r="AE10">
        <v>4</v>
      </c>
      <c r="AF10">
        <v>4</v>
      </c>
      <c r="AG10">
        <v>1</v>
      </c>
      <c r="AH10">
        <v>4</v>
      </c>
      <c r="AI10">
        <v>4</v>
      </c>
      <c r="AJ10">
        <v>4</v>
      </c>
      <c r="AK10">
        <v>4</v>
      </c>
      <c r="AL10">
        <v>4</v>
      </c>
      <c r="AM10">
        <v>4</v>
      </c>
      <c r="AN10">
        <v>4</v>
      </c>
      <c r="AO10">
        <v>4</v>
      </c>
      <c r="AP10">
        <v>4</v>
      </c>
      <c r="AQ10">
        <v>4</v>
      </c>
      <c r="AR10">
        <v>4</v>
      </c>
      <c r="AS10">
        <v>4</v>
      </c>
      <c r="AT10">
        <v>4</v>
      </c>
      <c r="AU10">
        <v>4</v>
      </c>
      <c r="AV10">
        <v>4</v>
      </c>
      <c r="AW10">
        <v>4</v>
      </c>
      <c r="AX10">
        <v>4</v>
      </c>
      <c r="AY10">
        <v>2</v>
      </c>
      <c r="AZ10">
        <v>4</v>
      </c>
      <c r="BA10">
        <v>3</v>
      </c>
      <c r="BB10">
        <v>4</v>
      </c>
      <c r="BC10">
        <v>3</v>
      </c>
      <c r="BD10">
        <v>3</v>
      </c>
      <c r="BE10">
        <v>3</v>
      </c>
      <c r="BF10">
        <v>3</v>
      </c>
      <c r="BG10">
        <v>4</v>
      </c>
      <c r="BH10">
        <v>1</v>
      </c>
      <c r="BI10">
        <v>10</v>
      </c>
      <c r="BJ10">
        <v>3</v>
      </c>
      <c r="BK10">
        <v>3</v>
      </c>
      <c r="BL10" s="2">
        <f t="shared" si="1"/>
        <v>4</v>
      </c>
      <c r="BM10" s="2">
        <f t="shared" si="2"/>
        <v>3.5</v>
      </c>
      <c r="BN10" s="2">
        <f t="shared" si="3"/>
        <v>3.5714285714285716</v>
      </c>
      <c r="BO10" s="2">
        <f t="shared" si="4"/>
        <v>2.8333333333333335</v>
      </c>
      <c r="BP10" s="2">
        <f t="shared" si="5"/>
        <v>3</v>
      </c>
      <c r="BQ10" s="2">
        <f t="shared" si="6"/>
        <v>3.8333333333333335</v>
      </c>
      <c r="BR10" s="2">
        <f t="shared" si="7"/>
        <v>3.3333333333333335</v>
      </c>
      <c r="BS10" s="2">
        <f t="shared" si="8"/>
        <v>3.4</v>
      </c>
      <c r="BT10" s="2">
        <f t="shared" si="9"/>
        <v>3.7142857142857144</v>
      </c>
    </row>
    <row r="11" spans="1:81">
      <c r="A11">
        <v>3</v>
      </c>
      <c r="B11">
        <v>3</v>
      </c>
      <c r="C11">
        <v>3</v>
      </c>
      <c r="D11">
        <v>3</v>
      </c>
      <c r="E11">
        <v>4</v>
      </c>
      <c r="F11">
        <v>3</v>
      </c>
      <c r="G11">
        <v>4</v>
      </c>
      <c r="H11">
        <v>4</v>
      </c>
      <c r="I11">
        <v>4</v>
      </c>
      <c r="J11">
        <v>4</v>
      </c>
      <c r="K11">
        <v>4</v>
      </c>
      <c r="L11">
        <v>4</v>
      </c>
      <c r="M11">
        <v>4</v>
      </c>
      <c r="N11">
        <v>1</v>
      </c>
      <c r="O11">
        <v>4</v>
      </c>
      <c r="P11">
        <v>4</v>
      </c>
      <c r="Q11">
        <v>4</v>
      </c>
      <c r="R11">
        <v>4</v>
      </c>
      <c r="S11">
        <v>4</v>
      </c>
      <c r="T11">
        <v>4</v>
      </c>
      <c r="U11">
        <v>4</v>
      </c>
      <c r="V11">
        <v>4</v>
      </c>
      <c r="W11">
        <v>4</v>
      </c>
      <c r="X11">
        <v>4</v>
      </c>
      <c r="Y11">
        <v>4</v>
      </c>
      <c r="Z11">
        <v>4</v>
      </c>
      <c r="AA11">
        <v>4</v>
      </c>
      <c r="AB11">
        <v>4</v>
      </c>
      <c r="AC11">
        <v>4</v>
      </c>
      <c r="AD11">
        <v>4</v>
      </c>
      <c r="AE11">
        <v>4</v>
      </c>
      <c r="AF11">
        <v>4</v>
      </c>
      <c r="AG11">
        <v>4</v>
      </c>
      <c r="AH11">
        <v>4</v>
      </c>
      <c r="AI11">
        <v>4</v>
      </c>
      <c r="AJ11">
        <v>4</v>
      </c>
      <c r="AK11">
        <v>4</v>
      </c>
      <c r="AL11">
        <v>4</v>
      </c>
      <c r="AM11">
        <v>4</v>
      </c>
      <c r="AN11">
        <v>4</v>
      </c>
      <c r="AO11">
        <v>3</v>
      </c>
      <c r="AP11">
        <v>4</v>
      </c>
      <c r="AQ11">
        <v>4</v>
      </c>
      <c r="AR11">
        <v>4</v>
      </c>
      <c r="AS11">
        <v>4</v>
      </c>
      <c r="AT11">
        <v>4</v>
      </c>
      <c r="AU11">
        <v>4</v>
      </c>
      <c r="AV11">
        <v>4</v>
      </c>
      <c r="AW11">
        <v>4</v>
      </c>
      <c r="AX11">
        <v>4</v>
      </c>
      <c r="AY11">
        <v>3</v>
      </c>
      <c r="AZ11">
        <v>4</v>
      </c>
      <c r="BA11">
        <v>4</v>
      </c>
      <c r="BB11">
        <v>4</v>
      </c>
      <c r="BC11">
        <v>4</v>
      </c>
      <c r="BD11">
        <v>4</v>
      </c>
      <c r="BE11">
        <v>4</v>
      </c>
      <c r="BF11">
        <v>4</v>
      </c>
      <c r="BG11">
        <v>4</v>
      </c>
      <c r="BH11">
        <v>1</v>
      </c>
      <c r="BI11">
        <v>11</v>
      </c>
      <c r="BJ11">
        <v>2</v>
      </c>
      <c r="BK11">
        <v>3</v>
      </c>
      <c r="BL11" s="2"/>
      <c r="BM11" s="2"/>
      <c r="BN11" s="2"/>
      <c r="BO11" s="2"/>
      <c r="BP11" s="2"/>
      <c r="BQ11" s="2"/>
      <c r="BR11" s="2"/>
      <c r="BS11" s="2"/>
      <c r="BT11" s="2"/>
    </row>
    <row r="12" spans="1:81">
      <c r="A12">
        <v>3</v>
      </c>
      <c r="B12">
        <v>4</v>
      </c>
      <c r="C12">
        <v>3</v>
      </c>
      <c r="D12">
        <v>4</v>
      </c>
      <c r="E12">
        <v>3</v>
      </c>
      <c r="F12">
        <v>4</v>
      </c>
      <c r="G12">
        <v>3</v>
      </c>
      <c r="H12">
        <v>4</v>
      </c>
      <c r="I12">
        <v>3</v>
      </c>
      <c r="J12">
        <v>2</v>
      </c>
      <c r="K12">
        <v>3</v>
      </c>
      <c r="L12">
        <v>3</v>
      </c>
      <c r="M12">
        <v>3</v>
      </c>
      <c r="N12">
        <v>2</v>
      </c>
      <c r="O12">
        <v>4</v>
      </c>
      <c r="P12">
        <v>3</v>
      </c>
      <c r="Q12">
        <v>4</v>
      </c>
      <c r="R12">
        <v>3</v>
      </c>
      <c r="S12">
        <v>4</v>
      </c>
      <c r="T12">
        <v>3</v>
      </c>
      <c r="U12">
        <v>4</v>
      </c>
      <c r="V12">
        <v>4</v>
      </c>
      <c r="W12">
        <v>3</v>
      </c>
      <c r="X12">
        <v>4</v>
      </c>
      <c r="Y12">
        <v>3</v>
      </c>
      <c r="Z12">
        <v>4</v>
      </c>
      <c r="AA12">
        <v>4</v>
      </c>
      <c r="AB12">
        <v>2</v>
      </c>
      <c r="AC12">
        <v>3</v>
      </c>
      <c r="AD12">
        <v>3</v>
      </c>
      <c r="AE12">
        <v>4</v>
      </c>
      <c r="AF12">
        <v>4</v>
      </c>
      <c r="AG12">
        <v>3</v>
      </c>
      <c r="AH12">
        <v>4</v>
      </c>
      <c r="AI12">
        <v>4</v>
      </c>
      <c r="AJ12">
        <v>4</v>
      </c>
      <c r="AK12">
        <v>4</v>
      </c>
      <c r="AL12">
        <v>4</v>
      </c>
      <c r="AM12">
        <v>4</v>
      </c>
      <c r="AN12">
        <v>3</v>
      </c>
      <c r="AO12">
        <v>3</v>
      </c>
      <c r="AP12">
        <v>3</v>
      </c>
      <c r="AQ12">
        <v>3</v>
      </c>
      <c r="AR12">
        <v>4</v>
      </c>
      <c r="AS12">
        <v>3</v>
      </c>
      <c r="AT12">
        <v>4</v>
      </c>
      <c r="AU12">
        <v>3</v>
      </c>
      <c r="AV12">
        <v>3</v>
      </c>
      <c r="AW12">
        <v>3</v>
      </c>
      <c r="AX12">
        <v>3</v>
      </c>
      <c r="AY12">
        <v>2</v>
      </c>
      <c r="AZ12">
        <v>3</v>
      </c>
      <c r="BA12">
        <v>3</v>
      </c>
      <c r="BB12">
        <v>4</v>
      </c>
      <c r="BC12">
        <v>3</v>
      </c>
      <c r="BD12">
        <v>3</v>
      </c>
      <c r="BE12">
        <v>3</v>
      </c>
      <c r="BF12">
        <v>3</v>
      </c>
      <c r="BG12">
        <v>3</v>
      </c>
      <c r="BH12">
        <v>1</v>
      </c>
      <c r="BI12">
        <v>10</v>
      </c>
      <c r="BJ12">
        <v>4</v>
      </c>
      <c r="BK12">
        <v>3</v>
      </c>
      <c r="BL12" s="2"/>
      <c r="BM12" s="2"/>
      <c r="BN12" s="2"/>
      <c r="BO12" s="2"/>
      <c r="BP12" s="2"/>
      <c r="BQ12" s="2"/>
      <c r="BR12" s="2"/>
      <c r="BS12" s="2"/>
      <c r="BT12" s="2"/>
    </row>
    <row r="13" spans="1:81">
      <c r="A13">
        <v>2</v>
      </c>
      <c r="B13">
        <v>2</v>
      </c>
      <c r="C13">
        <v>3</v>
      </c>
      <c r="D13">
        <v>2</v>
      </c>
      <c r="E13">
        <v>3</v>
      </c>
      <c r="F13">
        <v>3</v>
      </c>
      <c r="G13">
        <v>3</v>
      </c>
      <c r="H13">
        <v>3</v>
      </c>
      <c r="I13">
        <v>4</v>
      </c>
      <c r="J13">
        <v>2</v>
      </c>
      <c r="K13">
        <v>3</v>
      </c>
      <c r="L13">
        <v>3</v>
      </c>
      <c r="M13">
        <v>2</v>
      </c>
      <c r="N13">
        <v>1</v>
      </c>
      <c r="O13">
        <v>2</v>
      </c>
      <c r="P13">
        <v>2</v>
      </c>
      <c r="Q13">
        <v>4</v>
      </c>
      <c r="R13">
        <v>2</v>
      </c>
      <c r="S13">
        <v>4</v>
      </c>
      <c r="T13">
        <v>3</v>
      </c>
      <c r="U13">
        <v>2</v>
      </c>
      <c r="V13">
        <v>2</v>
      </c>
      <c r="W13">
        <v>2</v>
      </c>
      <c r="X13">
        <v>3</v>
      </c>
      <c r="Y13">
        <v>2</v>
      </c>
      <c r="Z13">
        <v>4</v>
      </c>
      <c r="AA13">
        <v>2</v>
      </c>
      <c r="AB13">
        <v>2</v>
      </c>
      <c r="AC13">
        <v>3</v>
      </c>
      <c r="AD13">
        <v>3</v>
      </c>
      <c r="AE13">
        <v>4</v>
      </c>
      <c r="AF13">
        <v>2</v>
      </c>
      <c r="AG13">
        <v>2</v>
      </c>
      <c r="AH13">
        <v>2</v>
      </c>
      <c r="AI13">
        <v>4</v>
      </c>
      <c r="AJ13">
        <v>4</v>
      </c>
      <c r="AK13">
        <v>4</v>
      </c>
      <c r="AL13">
        <v>4</v>
      </c>
      <c r="AM13">
        <v>4</v>
      </c>
      <c r="AN13">
        <v>1</v>
      </c>
      <c r="AO13">
        <v>1</v>
      </c>
      <c r="AP13">
        <v>1</v>
      </c>
      <c r="AQ13">
        <v>1</v>
      </c>
      <c r="AR13">
        <v>1</v>
      </c>
      <c r="AS13">
        <v>1</v>
      </c>
      <c r="AT13">
        <v>1</v>
      </c>
      <c r="AU13">
        <v>1</v>
      </c>
      <c r="AV13">
        <v>1</v>
      </c>
      <c r="AW13">
        <v>2</v>
      </c>
      <c r="AX13">
        <v>1</v>
      </c>
      <c r="AY13">
        <v>1</v>
      </c>
      <c r="AZ13">
        <v>1</v>
      </c>
      <c r="BA13">
        <v>1</v>
      </c>
      <c r="BB13">
        <v>2</v>
      </c>
      <c r="BC13">
        <v>1</v>
      </c>
      <c r="BD13">
        <v>2</v>
      </c>
      <c r="BE13">
        <v>1</v>
      </c>
      <c r="BF13">
        <v>1</v>
      </c>
      <c r="BG13">
        <v>1</v>
      </c>
      <c r="BH13">
        <v>1</v>
      </c>
      <c r="BI13">
        <v>10</v>
      </c>
      <c r="BJ13">
        <v>1</v>
      </c>
      <c r="BK13">
        <v>3</v>
      </c>
      <c r="BL13" s="2"/>
      <c r="BM13" s="2"/>
      <c r="BN13" s="2"/>
      <c r="BO13" s="2"/>
      <c r="BP13" s="2"/>
      <c r="BQ13" s="2"/>
      <c r="BR13" s="2"/>
      <c r="BS13" s="2"/>
      <c r="BT13" s="2"/>
    </row>
    <row r="14" spans="1:81">
      <c r="A14">
        <v>4</v>
      </c>
      <c r="B14">
        <v>2</v>
      </c>
      <c r="C14">
        <v>3</v>
      </c>
      <c r="D14">
        <v>3</v>
      </c>
      <c r="E14">
        <v>3</v>
      </c>
      <c r="F14">
        <v>4</v>
      </c>
      <c r="G14">
        <v>3</v>
      </c>
      <c r="H14">
        <v>3</v>
      </c>
      <c r="I14">
        <v>4</v>
      </c>
      <c r="J14">
        <v>4</v>
      </c>
      <c r="K14">
        <v>3</v>
      </c>
      <c r="L14">
        <v>3</v>
      </c>
      <c r="M14">
        <v>4</v>
      </c>
      <c r="N14">
        <v>3</v>
      </c>
      <c r="O14">
        <v>3</v>
      </c>
      <c r="P14">
        <v>4</v>
      </c>
      <c r="Q14">
        <v>4</v>
      </c>
      <c r="R14">
        <v>2</v>
      </c>
      <c r="S14">
        <v>4</v>
      </c>
      <c r="T14">
        <v>3</v>
      </c>
      <c r="U14">
        <v>3</v>
      </c>
      <c r="V14">
        <v>3</v>
      </c>
      <c r="W14">
        <v>2</v>
      </c>
      <c r="X14">
        <v>4</v>
      </c>
      <c r="Y14">
        <v>4</v>
      </c>
      <c r="Z14">
        <v>4</v>
      </c>
      <c r="AA14">
        <v>3</v>
      </c>
      <c r="AB14">
        <v>2</v>
      </c>
      <c r="AC14">
        <v>3</v>
      </c>
      <c r="AD14">
        <v>2</v>
      </c>
      <c r="AE14">
        <v>4</v>
      </c>
      <c r="AF14">
        <v>3</v>
      </c>
      <c r="AG14">
        <v>4</v>
      </c>
      <c r="AH14">
        <v>4</v>
      </c>
      <c r="AI14">
        <v>4</v>
      </c>
      <c r="AJ14">
        <v>4</v>
      </c>
      <c r="AK14">
        <v>4</v>
      </c>
      <c r="AL14">
        <v>4</v>
      </c>
      <c r="AM14">
        <v>4</v>
      </c>
      <c r="AN14">
        <v>2</v>
      </c>
      <c r="AO14">
        <v>4</v>
      </c>
      <c r="AP14">
        <v>2</v>
      </c>
      <c r="AQ14">
        <v>2</v>
      </c>
      <c r="AR14">
        <v>4</v>
      </c>
      <c r="AS14">
        <v>2</v>
      </c>
      <c r="AT14">
        <v>3</v>
      </c>
      <c r="AU14">
        <v>2</v>
      </c>
      <c r="AV14">
        <v>4</v>
      </c>
      <c r="AW14">
        <v>4</v>
      </c>
      <c r="AX14">
        <v>2</v>
      </c>
      <c r="AY14">
        <v>2</v>
      </c>
      <c r="AZ14">
        <v>1</v>
      </c>
      <c r="BA14">
        <v>3</v>
      </c>
      <c r="BB14">
        <v>2</v>
      </c>
      <c r="BC14">
        <v>3</v>
      </c>
      <c r="BD14">
        <v>4</v>
      </c>
      <c r="BE14">
        <v>3</v>
      </c>
      <c r="BF14">
        <v>4</v>
      </c>
      <c r="BG14">
        <v>4</v>
      </c>
      <c r="BH14">
        <v>2</v>
      </c>
      <c r="BI14">
        <v>10</v>
      </c>
      <c r="BJ14">
        <v>2</v>
      </c>
      <c r="BK14">
        <v>3</v>
      </c>
      <c r="BL14" s="2"/>
      <c r="BM14" s="2"/>
      <c r="BN14" s="2"/>
      <c r="BO14" s="2"/>
      <c r="BP14" s="2"/>
      <c r="BQ14" s="2"/>
      <c r="BR14" s="2"/>
      <c r="BS14" s="2"/>
      <c r="BT14" s="2"/>
    </row>
    <row r="15" spans="1:81">
      <c r="A15">
        <v>3</v>
      </c>
      <c r="B15">
        <v>4</v>
      </c>
      <c r="C15">
        <v>4</v>
      </c>
      <c r="D15">
        <v>3</v>
      </c>
      <c r="E15">
        <v>3</v>
      </c>
      <c r="F15">
        <v>4</v>
      </c>
      <c r="G15">
        <v>3</v>
      </c>
      <c r="H15">
        <v>4</v>
      </c>
      <c r="I15">
        <v>4</v>
      </c>
      <c r="J15">
        <v>3</v>
      </c>
      <c r="K15">
        <v>3</v>
      </c>
      <c r="L15">
        <v>3</v>
      </c>
      <c r="M15">
        <v>4</v>
      </c>
      <c r="N15">
        <v>2</v>
      </c>
      <c r="O15">
        <v>3</v>
      </c>
      <c r="P15">
        <v>4</v>
      </c>
      <c r="Q15">
        <v>4</v>
      </c>
      <c r="R15">
        <v>2</v>
      </c>
      <c r="S15">
        <v>4</v>
      </c>
      <c r="T15">
        <v>2</v>
      </c>
      <c r="U15">
        <v>3</v>
      </c>
      <c r="V15">
        <v>4</v>
      </c>
      <c r="W15">
        <v>2</v>
      </c>
      <c r="X15">
        <v>4</v>
      </c>
      <c r="Y15">
        <v>3</v>
      </c>
      <c r="Z15">
        <v>4</v>
      </c>
      <c r="AA15">
        <v>2</v>
      </c>
      <c r="AB15">
        <v>2</v>
      </c>
      <c r="AC15">
        <v>4</v>
      </c>
      <c r="AD15">
        <v>4</v>
      </c>
      <c r="AE15">
        <v>4</v>
      </c>
      <c r="AF15">
        <v>4</v>
      </c>
      <c r="AG15">
        <v>3</v>
      </c>
      <c r="AH15">
        <v>4</v>
      </c>
      <c r="AI15">
        <v>4</v>
      </c>
      <c r="AJ15">
        <v>4</v>
      </c>
      <c r="AK15">
        <v>4</v>
      </c>
      <c r="AL15">
        <v>4</v>
      </c>
      <c r="AM15">
        <v>4</v>
      </c>
      <c r="AN15">
        <v>3</v>
      </c>
      <c r="AO15">
        <v>3</v>
      </c>
      <c r="AP15">
        <v>3</v>
      </c>
      <c r="AQ15">
        <v>3</v>
      </c>
      <c r="AR15">
        <v>4</v>
      </c>
      <c r="AS15">
        <v>3</v>
      </c>
      <c r="AT15">
        <v>3</v>
      </c>
      <c r="AU15">
        <v>3</v>
      </c>
      <c r="AV15">
        <v>3</v>
      </c>
      <c r="AW15">
        <v>3</v>
      </c>
      <c r="AX15">
        <v>3</v>
      </c>
      <c r="AY15">
        <v>4</v>
      </c>
      <c r="AZ15">
        <v>4</v>
      </c>
      <c r="BA15">
        <v>3</v>
      </c>
      <c r="BB15">
        <v>3</v>
      </c>
      <c r="BC15">
        <v>3</v>
      </c>
      <c r="BD15">
        <v>4</v>
      </c>
      <c r="BE15">
        <v>3</v>
      </c>
      <c r="BF15">
        <v>4</v>
      </c>
      <c r="BG15">
        <v>4</v>
      </c>
      <c r="BH15">
        <v>1</v>
      </c>
      <c r="BI15">
        <v>11</v>
      </c>
      <c r="BJ15">
        <v>3</v>
      </c>
      <c r="BK15">
        <v>3</v>
      </c>
      <c r="BL15" s="2"/>
      <c r="BM15" s="2"/>
      <c r="BN15" s="2"/>
      <c r="BO15" s="2"/>
      <c r="BP15" s="2"/>
      <c r="BQ15" s="2"/>
      <c r="BR15" s="2"/>
      <c r="BS15" s="2"/>
      <c r="BT15" s="2"/>
    </row>
    <row r="16" spans="1:81">
      <c r="A16">
        <v>2</v>
      </c>
      <c r="B16">
        <v>3</v>
      </c>
      <c r="C16">
        <v>3</v>
      </c>
      <c r="D16">
        <v>3</v>
      </c>
      <c r="E16">
        <v>2</v>
      </c>
      <c r="F16">
        <v>4</v>
      </c>
      <c r="G16">
        <v>2</v>
      </c>
      <c r="H16">
        <v>3</v>
      </c>
      <c r="I16">
        <v>3</v>
      </c>
      <c r="J16">
        <v>3</v>
      </c>
      <c r="K16">
        <v>2</v>
      </c>
      <c r="L16">
        <v>2</v>
      </c>
      <c r="M16">
        <v>3</v>
      </c>
      <c r="N16">
        <v>3</v>
      </c>
      <c r="O16">
        <v>2</v>
      </c>
      <c r="P16">
        <v>3</v>
      </c>
      <c r="Q16">
        <v>3</v>
      </c>
      <c r="R16">
        <v>3</v>
      </c>
      <c r="S16">
        <v>3</v>
      </c>
      <c r="T16">
        <v>3</v>
      </c>
      <c r="U16">
        <v>3</v>
      </c>
      <c r="V16">
        <v>3</v>
      </c>
      <c r="W16">
        <v>3</v>
      </c>
      <c r="X16">
        <v>4</v>
      </c>
      <c r="Y16">
        <v>3</v>
      </c>
      <c r="Z16">
        <v>3</v>
      </c>
      <c r="AA16">
        <v>3</v>
      </c>
      <c r="AB16">
        <v>2</v>
      </c>
      <c r="AC16">
        <v>3</v>
      </c>
      <c r="AD16">
        <v>3</v>
      </c>
      <c r="AE16">
        <v>3</v>
      </c>
      <c r="AF16">
        <v>3</v>
      </c>
      <c r="AG16">
        <v>3</v>
      </c>
      <c r="AH16">
        <v>3</v>
      </c>
      <c r="AI16">
        <v>3</v>
      </c>
      <c r="AJ16">
        <v>3</v>
      </c>
      <c r="AK16">
        <v>3</v>
      </c>
      <c r="AL16">
        <v>3</v>
      </c>
      <c r="AM16">
        <v>3</v>
      </c>
      <c r="AN16">
        <v>2</v>
      </c>
      <c r="AO16">
        <v>2</v>
      </c>
      <c r="AP16">
        <v>2</v>
      </c>
      <c r="AQ16">
        <v>2</v>
      </c>
      <c r="AR16">
        <v>4</v>
      </c>
      <c r="AS16">
        <v>2</v>
      </c>
      <c r="AT16">
        <v>3</v>
      </c>
      <c r="AU16">
        <v>2</v>
      </c>
      <c r="AV16">
        <v>4</v>
      </c>
      <c r="AW16">
        <v>4</v>
      </c>
      <c r="AX16">
        <v>2</v>
      </c>
      <c r="AY16">
        <v>1</v>
      </c>
      <c r="AZ16">
        <v>4</v>
      </c>
      <c r="BA16">
        <v>2</v>
      </c>
      <c r="BB16">
        <v>4</v>
      </c>
      <c r="BC16">
        <v>2</v>
      </c>
      <c r="BD16">
        <v>3</v>
      </c>
      <c r="BE16">
        <v>2</v>
      </c>
      <c r="BF16">
        <v>3</v>
      </c>
      <c r="BG16">
        <v>4</v>
      </c>
      <c r="BH16">
        <v>1</v>
      </c>
      <c r="BI16">
        <v>12</v>
      </c>
      <c r="BJ16">
        <v>1</v>
      </c>
      <c r="BK16">
        <v>3</v>
      </c>
      <c r="BL16" s="2"/>
      <c r="BM16" s="2"/>
      <c r="BN16" s="2"/>
      <c r="BO16" s="2"/>
      <c r="BP16" s="2"/>
      <c r="BQ16" s="2"/>
      <c r="BR16" s="2"/>
      <c r="BS16" s="2"/>
      <c r="BT16" s="2"/>
    </row>
    <row r="17" spans="1:72">
      <c r="A17">
        <v>3</v>
      </c>
      <c r="B17">
        <v>3</v>
      </c>
      <c r="C17">
        <v>3</v>
      </c>
      <c r="D17">
        <v>3</v>
      </c>
      <c r="E17">
        <v>4</v>
      </c>
      <c r="F17">
        <v>3</v>
      </c>
      <c r="G17">
        <v>4</v>
      </c>
      <c r="H17">
        <v>4</v>
      </c>
      <c r="J17">
        <v>1</v>
      </c>
      <c r="K17">
        <v>4</v>
      </c>
      <c r="L17">
        <v>4</v>
      </c>
      <c r="M17">
        <v>3</v>
      </c>
      <c r="N17">
        <v>3</v>
      </c>
      <c r="O17">
        <v>3</v>
      </c>
      <c r="P17">
        <v>3</v>
      </c>
      <c r="Q17">
        <v>3</v>
      </c>
      <c r="R17">
        <v>2</v>
      </c>
      <c r="S17">
        <v>3</v>
      </c>
      <c r="T17">
        <v>2</v>
      </c>
      <c r="U17">
        <v>2</v>
      </c>
      <c r="V17">
        <v>3</v>
      </c>
      <c r="W17">
        <v>2</v>
      </c>
      <c r="X17">
        <v>4</v>
      </c>
      <c r="Y17">
        <v>1</v>
      </c>
      <c r="Z17">
        <v>3</v>
      </c>
      <c r="AA17">
        <v>2</v>
      </c>
      <c r="AB17">
        <v>2</v>
      </c>
      <c r="AC17">
        <v>3</v>
      </c>
      <c r="AD17">
        <v>2</v>
      </c>
      <c r="AE17">
        <v>3</v>
      </c>
      <c r="AF17">
        <v>1</v>
      </c>
      <c r="AG17">
        <v>2</v>
      </c>
      <c r="AH17">
        <v>3</v>
      </c>
      <c r="AI17">
        <v>3</v>
      </c>
      <c r="AJ17">
        <v>3</v>
      </c>
      <c r="AK17">
        <v>3</v>
      </c>
      <c r="AL17">
        <v>3</v>
      </c>
      <c r="AM17">
        <v>3</v>
      </c>
      <c r="AN17">
        <v>2</v>
      </c>
      <c r="AO17">
        <v>3</v>
      </c>
      <c r="AP17">
        <v>2</v>
      </c>
      <c r="AQ17">
        <v>2</v>
      </c>
      <c r="AR17">
        <v>1</v>
      </c>
      <c r="AS17">
        <v>2</v>
      </c>
      <c r="AT17">
        <v>2</v>
      </c>
      <c r="AU17">
        <v>2</v>
      </c>
      <c r="AV17">
        <v>3</v>
      </c>
      <c r="AW17">
        <v>3</v>
      </c>
      <c r="AX17">
        <v>2</v>
      </c>
      <c r="AY17">
        <v>2</v>
      </c>
      <c r="AZ17">
        <v>4</v>
      </c>
      <c r="BA17">
        <v>3</v>
      </c>
      <c r="BB17">
        <v>2</v>
      </c>
      <c r="BC17">
        <v>3</v>
      </c>
      <c r="BE17">
        <v>3</v>
      </c>
      <c r="BF17">
        <v>3</v>
      </c>
      <c r="BG17">
        <v>3</v>
      </c>
      <c r="BH17">
        <v>2</v>
      </c>
      <c r="BI17">
        <v>10</v>
      </c>
      <c r="BJ17">
        <v>1</v>
      </c>
      <c r="BK17">
        <v>3</v>
      </c>
      <c r="BL17" s="2"/>
      <c r="BM17" s="2"/>
      <c r="BN17" s="2"/>
      <c r="BO17" s="2"/>
      <c r="BP17" s="2"/>
      <c r="BQ17" s="2"/>
      <c r="BR17" s="2"/>
      <c r="BS17" s="2"/>
      <c r="BT17" s="2"/>
    </row>
    <row r="18" spans="1:72">
      <c r="A18">
        <v>2</v>
      </c>
      <c r="B18">
        <v>3</v>
      </c>
      <c r="C18">
        <v>4</v>
      </c>
      <c r="D18">
        <v>1</v>
      </c>
      <c r="E18">
        <v>3</v>
      </c>
      <c r="F18">
        <v>3</v>
      </c>
      <c r="G18">
        <v>3</v>
      </c>
      <c r="H18">
        <v>4</v>
      </c>
      <c r="I18">
        <v>4</v>
      </c>
      <c r="J18">
        <v>4</v>
      </c>
      <c r="K18">
        <v>3</v>
      </c>
      <c r="L18">
        <v>3</v>
      </c>
      <c r="M18">
        <v>4</v>
      </c>
      <c r="N18">
        <v>1</v>
      </c>
      <c r="O18">
        <v>4</v>
      </c>
      <c r="P18">
        <v>4</v>
      </c>
      <c r="Q18">
        <v>1</v>
      </c>
      <c r="R18">
        <v>3</v>
      </c>
      <c r="S18">
        <v>1</v>
      </c>
      <c r="T18">
        <v>1</v>
      </c>
      <c r="U18">
        <v>1</v>
      </c>
      <c r="V18">
        <v>3</v>
      </c>
      <c r="W18">
        <v>3</v>
      </c>
      <c r="X18">
        <v>1</v>
      </c>
      <c r="Y18">
        <v>3</v>
      </c>
      <c r="Z18">
        <v>1</v>
      </c>
      <c r="AA18">
        <v>3</v>
      </c>
      <c r="AB18">
        <v>1</v>
      </c>
      <c r="AC18">
        <v>4</v>
      </c>
      <c r="AD18">
        <v>3</v>
      </c>
      <c r="AE18">
        <v>1</v>
      </c>
      <c r="AF18">
        <v>1</v>
      </c>
      <c r="AG18">
        <v>4</v>
      </c>
      <c r="AH18">
        <v>4</v>
      </c>
      <c r="AI18">
        <v>1</v>
      </c>
      <c r="AJ18">
        <v>1</v>
      </c>
      <c r="AK18">
        <v>1</v>
      </c>
      <c r="AL18">
        <v>1</v>
      </c>
      <c r="AM18">
        <v>1</v>
      </c>
      <c r="AN18">
        <v>4</v>
      </c>
      <c r="AO18">
        <v>4</v>
      </c>
      <c r="AP18">
        <v>4</v>
      </c>
      <c r="AQ18">
        <v>4</v>
      </c>
      <c r="AR18">
        <v>4</v>
      </c>
      <c r="AS18">
        <v>4</v>
      </c>
      <c r="AT18">
        <v>4</v>
      </c>
      <c r="AU18">
        <v>4</v>
      </c>
      <c r="AV18">
        <v>4</v>
      </c>
      <c r="AW18">
        <v>4</v>
      </c>
      <c r="AX18">
        <v>4</v>
      </c>
      <c r="AY18">
        <v>2</v>
      </c>
      <c r="AZ18">
        <v>4</v>
      </c>
      <c r="BA18">
        <v>2</v>
      </c>
      <c r="BB18">
        <v>4</v>
      </c>
      <c r="BC18">
        <v>2</v>
      </c>
      <c r="BD18">
        <v>3</v>
      </c>
      <c r="BE18">
        <v>2</v>
      </c>
      <c r="BF18">
        <v>4</v>
      </c>
      <c r="BG18">
        <v>4</v>
      </c>
      <c r="BH18">
        <v>1</v>
      </c>
      <c r="BI18">
        <v>99</v>
      </c>
      <c r="BJ18">
        <v>2</v>
      </c>
      <c r="BK18">
        <v>3</v>
      </c>
      <c r="BL18" s="2"/>
      <c r="BM18" s="2"/>
      <c r="BN18" s="2"/>
      <c r="BO18" s="2"/>
      <c r="BP18" s="2"/>
      <c r="BQ18" s="2"/>
      <c r="BR18" s="2"/>
      <c r="BS18" s="2"/>
      <c r="BT18" s="2"/>
    </row>
    <row r="19" spans="1:72">
      <c r="A19">
        <v>3</v>
      </c>
      <c r="B19">
        <v>4</v>
      </c>
      <c r="C19">
        <v>3</v>
      </c>
      <c r="D19">
        <v>3</v>
      </c>
      <c r="E19">
        <v>2</v>
      </c>
      <c r="F19">
        <v>4</v>
      </c>
      <c r="G19">
        <v>2</v>
      </c>
      <c r="H19">
        <v>2</v>
      </c>
      <c r="I19">
        <v>2</v>
      </c>
      <c r="J19">
        <v>2</v>
      </c>
      <c r="K19">
        <v>2</v>
      </c>
      <c r="L19">
        <v>2</v>
      </c>
      <c r="M19">
        <v>3</v>
      </c>
      <c r="N19">
        <v>3</v>
      </c>
      <c r="O19">
        <v>3</v>
      </c>
      <c r="P19">
        <v>3</v>
      </c>
      <c r="Q19">
        <v>4</v>
      </c>
      <c r="R19">
        <v>2</v>
      </c>
      <c r="S19">
        <v>4</v>
      </c>
      <c r="T19">
        <v>3</v>
      </c>
      <c r="U19">
        <v>4</v>
      </c>
      <c r="V19">
        <v>3</v>
      </c>
      <c r="W19">
        <v>2</v>
      </c>
      <c r="X19">
        <v>4</v>
      </c>
      <c r="Y19">
        <v>3</v>
      </c>
      <c r="Z19">
        <v>4</v>
      </c>
      <c r="AA19">
        <v>3</v>
      </c>
      <c r="AB19">
        <v>3</v>
      </c>
      <c r="AC19">
        <v>3</v>
      </c>
      <c r="AD19">
        <v>3</v>
      </c>
      <c r="AE19">
        <v>4</v>
      </c>
      <c r="AF19">
        <v>4</v>
      </c>
      <c r="AG19">
        <v>2</v>
      </c>
      <c r="AH19">
        <v>3</v>
      </c>
      <c r="AI19">
        <v>4</v>
      </c>
      <c r="AJ19">
        <v>4</v>
      </c>
      <c r="AK19">
        <v>4</v>
      </c>
      <c r="AL19">
        <v>4</v>
      </c>
      <c r="AM19">
        <v>4</v>
      </c>
      <c r="AN19">
        <v>2</v>
      </c>
      <c r="AO19">
        <v>2</v>
      </c>
      <c r="AP19">
        <v>2</v>
      </c>
      <c r="AQ19">
        <v>2</v>
      </c>
      <c r="AR19">
        <v>4</v>
      </c>
      <c r="AS19">
        <v>2</v>
      </c>
      <c r="AT19">
        <v>3</v>
      </c>
      <c r="AU19">
        <v>2</v>
      </c>
      <c r="AV19">
        <v>3</v>
      </c>
      <c r="AW19">
        <v>4</v>
      </c>
      <c r="AX19">
        <v>2</v>
      </c>
      <c r="AY19">
        <v>2</v>
      </c>
      <c r="AZ19">
        <v>4</v>
      </c>
      <c r="BA19">
        <v>2</v>
      </c>
      <c r="BB19">
        <v>4</v>
      </c>
      <c r="BC19">
        <v>2</v>
      </c>
      <c r="BD19">
        <v>4</v>
      </c>
      <c r="BE19">
        <v>2</v>
      </c>
      <c r="BF19">
        <v>4</v>
      </c>
      <c r="BG19">
        <v>4</v>
      </c>
      <c r="BH19">
        <v>1</v>
      </c>
      <c r="BI19">
        <v>11</v>
      </c>
      <c r="BJ19">
        <v>3</v>
      </c>
      <c r="BK19">
        <v>3</v>
      </c>
      <c r="BL19" s="2"/>
      <c r="BM19" s="2"/>
      <c r="BN19" s="2"/>
      <c r="BO19" s="2"/>
      <c r="BP19" s="2"/>
      <c r="BQ19" s="2"/>
      <c r="BR19" s="2"/>
      <c r="BS19" s="2"/>
      <c r="BT19" s="2"/>
    </row>
    <row r="20" spans="1:72">
      <c r="A20">
        <v>3</v>
      </c>
      <c r="B20">
        <v>3</v>
      </c>
      <c r="C20">
        <v>3</v>
      </c>
      <c r="D20">
        <v>2</v>
      </c>
      <c r="E20">
        <v>3</v>
      </c>
      <c r="F20">
        <v>3</v>
      </c>
      <c r="G20">
        <v>3</v>
      </c>
      <c r="H20">
        <v>3</v>
      </c>
      <c r="I20">
        <v>2</v>
      </c>
      <c r="J20">
        <v>4</v>
      </c>
      <c r="K20">
        <v>3</v>
      </c>
      <c r="L20">
        <v>3</v>
      </c>
      <c r="M20">
        <v>2</v>
      </c>
      <c r="N20">
        <v>2</v>
      </c>
      <c r="O20">
        <v>3</v>
      </c>
      <c r="P20">
        <v>2</v>
      </c>
      <c r="Q20">
        <v>4</v>
      </c>
      <c r="R20">
        <v>1</v>
      </c>
      <c r="S20">
        <v>4</v>
      </c>
      <c r="T20">
        <v>3</v>
      </c>
      <c r="U20">
        <v>2</v>
      </c>
      <c r="V20">
        <v>4</v>
      </c>
      <c r="W20">
        <v>3</v>
      </c>
      <c r="X20">
        <v>2</v>
      </c>
      <c r="Y20">
        <v>4</v>
      </c>
      <c r="Z20">
        <v>4</v>
      </c>
      <c r="AA20">
        <v>3</v>
      </c>
      <c r="AB20">
        <v>3</v>
      </c>
      <c r="AC20">
        <v>4</v>
      </c>
      <c r="AD20">
        <v>2</v>
      </c>
      <c r="AE20">
        <v>4</v>
      </c>
      <c r="AF20">
        <v>2</v>
      </c>
      <c r="AG20">
        <v>3</v>
      </c>
      <c r="AH20">
        <v>4</v>
      </c>
      <c r="AI20">
        <v>4</v>
      </c>
      <c r="AJ20">
        <v>4</v>
      </c>
      <c r="AK20">
        <v>4</v>
      </c>
      <c r="AL20">
        <v>4</v>
      </c>
      <c r="AM20">
        <v>4</v>
      </c>
      <c r="AN20">
        <v>3</v>
      </c>
      <c r="AO20">
        <v>3</v>
      </c>
      <c r="AP20">
        <v>3</v>
      </c>
      <c r="AQ20">
        <v>3</v>
      </c>
      <c r="AR20">
        <v>3</v>
      </c>
      <c r="AS20">
        <v>3</v>
      </c>
      <c r="AT20">
        <v>3</v>
      </c>
      <c r="AU20">
        <v>3</v>
      </c>
      <c r="AV20">
        <v>3</v>
      </c>
      <c r="AW20">
        <v>4</v>
      </c>
      <c r="AX20">
        <v>3</v>
      </c>
      <c r="AY20">
        <v>2</v>
      </c>
      <c r="AZ20">
        <v>3</v>
      </c>
      <c r="BA20">
        <v>3</v>
      </c>
      <c r="BB20">
        <v>4</v>
      </c>
      <c r="BC20">
        <v>3</v>
      </c>
      <c r="BD20">
        <v>3</v>
      </c>
      <c r="BE20">
        <v>3</v>
      </c>
      <c r="BF20">
        <v>4</v>
      </c>
      <c r="BG20">
        <v>4</v>
      </c>
      <c r="BH20">
        <v>2</v>
      </c>
      <c r="BI20">
        <v>12</v>
      </c>
      <c r="BJ20">
        <v>2</v>
      </c>
      <c r="BK20">
        <v>2</v>
      </c>
      <c r="BL20" s="2"/>
      <c r="BM20" s="2"/>
      <c r="BN20" s="2"/>
      <c r="BO20" s="2"/>
      <c r="BP20" s="2"/>
      <c r="BQ20" s="2"/>
      <c r="BR20" s="2"/>
      <c r="BS20" s="2"/>
      <c r="BT20" s="2"/>
    </row>
    <row r="21" spans="1:72">
      <c r="A21">
        <v>3</v>
      </c>
      <c r="B21">
        <v>3</v>
      </c>
      <c r="C21">
        <v>4</v>
      </c>
      <c r="D21">
        <v>3</v>
      </c>
      <c r="E21">
        <v>4</v>
      </c>
      <c r="F21">
        <v>4</v>
      </c>
      <c r="G21">
        <v>4</v>
      </c>
      <c r="H21">
        <v>3</v>
      </c>
      <c r="I21">
        <v>4</v>
      </c>
      <c r="J21">
        <v>3</v>
      </c>
      <c r="K21">
        <v>4</v>
      </c>
      <c r="L21">
        <v>4</v>
      </c>
      <c r="M21">
        <v>4</v>
      </c>
      <c r="N21">
        <v>4</v>
      </c>
      <c r="O21">
        <v>4</v>
      </c>
      <c r="P21">
        <v>4</v>
      </c>
      <c r="Q21">
        <v>4</v>
      </c>
      <c r="R21">
        <v>4</v>
      </c>
      <c r="S21">
        <v>4</v>
      </c>
      <c r="T21">
        <v>4</v>
      </c>
      <c r="U21">
        <v>4</v>
      </c>
      <c r="V21">
        <v>4</v>
      </c>
      <c r="W21">
        <v>4</v>
      </c>
      <c r="X21">
        <v>3</v>
      </c>
      <c r="Y21">
        <v>4</v>
      </c>
      <c r="Z21">
        <v>4</v>
      </c>
      <c r="AA21">
        <v>4</v>
      </c>
      <c r="AB21">
        <v>4</v>
      </c>
      <c r="AC21">
        <v>4</v>
      </c>
      <c r="AD21">
        <v>4</v>
      </c>
      <c r="AE21">
        <v>4</v>
      </c>
      <c r="AF21">
        <v>4</v>
      </c>
      <c r="AG21">
        <v>3</v>
      </c>
      <c r="AH21">
        <v>4</v>
      </c>
      <c r="AI21">
        <v>4</v>
      </c>
      <c r="AJ21">
        <v>4</v>
      </c>
      <c r="AK21">
        <v>4</v>
      </c>
      <c r="AL21">
        <v>4</v>
      </c>
      <c r="AM21">
        <v>4</v>
      </c>
      <c r="AN21">
        <v>4</v>
      </c>
      <c r="AO21">
        <v>4</v>
      </c>
      <c r="AP21">
        <v>4</v>
      </c>
      <c r="AQ21">
        <v>4</v>
      </c>
      <c r="AR21">
        <v>4</v>
      </c>
      <c r="AS21">
        <v>4</v>
      </c>
      <c r="AT21">
        <v>4</v>
      </c>
      <c r="AU21">
        <v>4</v>
      </c>
      <c r="AV21">
        <v>4</v>
      </c>
      <c r="AW21">
        <v>4</v>
      </c>
      <c r="AX21">
        <v>4</v>
      </c>
      <c r="AY21">
        <v>2</v>
      </c>
      <c r="AZ21">
        <v>4</v>
      </c>
      <c r="BA21">
        <v>3</v>
      </c>
      <c r="BB21">
        <v>4</v>
      </c>
      <c r="BC21">
        <v>3</v>
      </c>
      <c r="BD21">
        <v>4</v>
      </c>
      <c r="BE21">
        <v>3</v>
      </c>
      <c r="BF21">
        <v>3</v>
      </c>
      <c r="BG21">
        <v>4</v>
      </c>
      <c r="BH21">
        <v>1</v>
      </c>
      <c r="BI21">
        <v>12</v>
      </c>
      <c r="BJ21">
        <v>2</v>
      </c>
      <c r="BK21">
        <v>2</v>
      </c>
      <c r="BL21" s="2"/>
      <c r="BM21" s="2"/>
      <c r="BN21" s="2"/>
      <c r="BO21" s="2"/>
      <c r="BP21" s="2"/>
      <c r="BQ21" s="2"/>
      <c r="BR21" s="2"/>
      <c r="BS21" s="2"/>
      <c r="BT21" s="2"/>
    </row>
    <row r="22" spans="1:72">
      <c r="A22">
        <v>3</v>
      </c>
      <c r="B22">
        <v>4</v>
      </c>
      <c r="C22">
        <v>3</v>
      </c>
      <c r="D22">
        <v>4</v>
      </c>
      <c r="E22">
        <v>3</v>
      </c>
      <c r="F22">
        <v>4</v>
      </c>
      <c r="G22">
        <v>3</v>
      </c>
      <c r="H22">
        <v>4</v>
      </c>
      <c r="I22">
        <v>4</v>
      </c>
      <c r="J22">
        <v>4</v>
      </c>
      <c r="K22">
        <v>3</v>
      </c>
      <c r="L22">
        <v>3</v>
      </c>
      <c r="M22">
        <v>1</v>
      </c>
      <c r="N22">
        <v>4</v>
      </c>
      <c r="O22">
        <v>3</v>
      </c>
      <c r="P22">
        <v>1</v>
      </c>
      <c r="Q22">
        <v>4</v>
      </c>
      <c r="R22">
        <v>4</v>
      </c>
      <c r="S22">
        <v>4</v>
      </c>
      <c r="T22">
        <v>4</v>
      </c>
      <c r="U22">
        <v>4</v>
      </c>
      <c r="V22">
        <v>4</v>
      </c>
      <c r="W22">
        <v>4</v>
      </c>
      <c r="X22">
        <v>4</v>
      </c>
      <c r="Y22">
        <v>2</v>
      </c>
      <c r="Z22">
        <v>4</v>
      </c>
      <c r="AA22">
        <v>3</v>
      </c>
      <c r="AB22">
        <v>3</v>
      </c>
      <c r="AC22">
        <v>4</v>
      </c>
      <c r="AD22">
        <v>4</v>
      </c>
      <c r="AE22">
        <v>4</v>
      </c>
      <c r="AF22">
        <v>4</v>
      </c>
      <c r="AG22">
        <v>4</v>
      </c>
      <c r="AH22">
        <v>3</v>
      </c>
      <c r="AI22">
        <v>4</v>
      </c>
      <c r="AJ22">
        <v>4</v>
      </c>
      <c r="AK22">
        <v>4</v>
      </c>
      <c r="AL22">
        <v>4</v>
      </c>
      <c r="AM22">
        <v>4</v>
      </c>
      <c r="AN22">
        <v>4</v>
      </c>
      <c r="AO22">
        <v>4</v>
      </c>
      <c r="AP22">
        <v>4</v>
      </c>
      <c r="AQ22">
        <v>4</v>
      </c>
      <c r="AR22">
        <v>4</v>
      </c>
      <c r="AS22">
        <v>4</v>
      </c>
      <c r="AT22">
        <v>4</v>
      </c>
      <c r="AU22">
        <v>4</v>
      </c>
      <c r="AV22">
        <v>4</v>
      </c>
      <c r="AW22">
        <v>4</v>
      </c>
      <c r="AX22">
        <v>4</v>
      </c>
      <c r="AY22">
        <v>4</v>
      </c>
      <c r="AZ22">
        <v>4</v>
      </c>
      <c r="BA22">
        <v>4</v>
      </c>
      <c r="BB22">
        <v>3</v>
      </c>
      <c r="BC22">
        <v>4</v>
      </c>
      <c r="BD22">
        <v>3</v>
      </c>
      <c r="BE22">
        <v>4</v>
      </c>
      <c r="BF22">
        <v>3</v>
      </c>
      <c r="BG22">
        <v>4</v>
      </c>
      <c r="BH22">
        <v>1</v>
      </c>
      <c r="BI22">
        <v>10</v>
      </c>
      <c r="BJ22">
        <v>1</v>
      </c>
      <c r="BK22">
        <v>3</v>
      </c>
      <c r="BL22" s="2"/>
      <c r="BM22" s="2"/>
      <c r="BN22" s="2"/>
      <c r="BO22" s="2"/>
      <c r="BP22" s="2"/>
      <c r="BQ22" s="2"/>
      <c r="BR22" s="2"/>
      <c r="BS22" s="2"/>
      <c r="BT22" s="2"/>
    </row>
    <row r="23" spans="1:72">
      <c r="A23">
        <v>3</v>
      </c>
      <c r="B23">
        <v>3</v>
      </c>
      <c r="C23">
        <v>4</v>
      </c>
      <c r="D23">
        <v>4</v>
      </c>
      <c r="E23">
        <v>2</v>
      </c>
      <c r="F23">
        <v>4</v>
      </c>
      <c r="G23">
        <v>2</v>
      </c>
      <c r="H23">
        <v>2</v>
      </c>
      <c r="I23">
        <v>3</v>
      </c>
      <c r="J23">
        <v>3</v>
      </c>
      <c r="K23">
        <v>2</v>
      </c>
      <c r="L23">
        <v>2</v>
      </c>
      <c r="M23">
        <v>2</v>
      </c>
      <c r="N23">
        <v>4</v>
      </c>
      <c r="O23">
        <v>3</v>
      </c>
      <c r="P23">
        <v>2</v>
      </c>
      <c r="Q23">
        <v>4</v>
      </c>
      <c r="R23">
        <v>3</v>
      </c>
      <c r="S23">
        <v>4</v>
      </c>
      <c r="T23">
        <v>3</v>
      </c>
      <c r="U23">
        <v>4</v>
      </c>
      <c r="V23">
        <v>4</v>
      </c>
      <c r="W23">
        <v>3</v>
      </c>
      <c r="X23">
        <v>4</v>
      </c>
      <c r="Y23">
        <v>3</v>
      </c>
      <c r="Z23">
        <v>4</v>
      </c>
      <c r="AA23">
        <v>2</v>
      </c>
      <c r="AB23">
        <v>2</v>
      </c>
      <c r="AC23">
        <v>3</v>
      </c>
      <c r="AD23">
        <v>2</v>
      </c>
      <c r="AE23">
        <v>4</v>
      </c>
      <c r="AF23">
        <v>4</v>
      </c>
      <c r="AG23">
        <v>3</v>
      </c>
      <c r="AH23">
        <v>3</v>
      </c>
      <c r="AI23">
        <v>4</v>
      </c>
      <c r="AJ23">
        <v>4</v>
      </c>
      <c r="AK23">
        <v>4</v>
      </c>
      <c r="AL23">
        <v>4</v>
      </c>
      <c r="AM23">
        <v>4</v>
      </c>
      <c r="AN23">
        <v>2</v>
      </c>
      <c r="AO23">
        <v>2</v>
      </c>
      <c r="AP23">
        <v>2</v>
      </c>
      <c r="AQ23">
        <v>2</v>
      </c>
      <c r="AR23">
        <v>3</v>
      </c>
      <c r="AS23">
        <v>2</v>
      </c>
      <c r="AT23">
        <v>3</v>
      </c>
      <c r="AU23">
        <v>2</v>
      </c>
      <c r="AV23">
        <v>3</v>
      </c>
      <c r="AW23">
        <v>3</v>
      </c>
      <c r="AX23">
        <v>2</v>
      </c>
      <c r="AY23">
        <v>2</v>
      </c>
      <c r="AZ23">
        <v>4</v>
      </c>
      <c r="BA23">
        <v>3</v>
      </c>
      <c r="BB23">
        <v>3</v>
      </c>
      <c r="BC23">
        <v>3</v>
      </c>
      <c r="BD23">
        <v>3</v>
      </c>
      <c r="BE23">
        <v>3</v>
      </c>
      <c r="BF23">
        <v>3</v>
      </c>
      <c r="BG23">
        <v>3</v>
      </c>
      <c r="BH23">
        <v>1</v>
      </c>
      <c r="BI23">
        <v>10</v>
      </c>
      <c r="BJ23">
        <v>3</v>
      </c>
      <c r="BK23">
        <v>3</v>
      </c>
      <c r="BL23" s="2"/>
      <c r="BM23" s="2"/>
      <c r="BN23" s="2"/>
      <c r="BO23" s="2"/>
      <c r="BP23" s="2"/>
      <c r="BQ23" s="2"/>
      <c r="BR23" s="2"/>
      <c r="BS23" s="2"/>
      <c r="BT23" s="2"/>
    </row>
    <row r="24" spans="1:72">
      <c r="A24">
        <v>4</v>
      </c>
      <c r="B24">
        <v>4</v>
      </c>
      <c r="C24">
        <v>4</v>
      </c>
      <c r="D24">
        <v>4</v>
      </c>
      <c r="E24">
        <v>4</v>
      </c>
      <c r="F24">
        <v>4</v>
      </c>
      <c r="G24">
        <v>4</v>
      </c>
      <c r="H24">
        <v>4</v>
      </c>
      <c r="I24">
        <v>4</v>
      </c>
      <c r="J24">
        <v>4</v>
      </c>
      <c r="K24">
        <v>4</v>
      </c>
      <c r="L24">
        <v>4</v>
      </c>
      <c r="M24">
        <v>4</v>
      </c>
      <c r="N24">
        <v>4</v>
      </c>
      <c r="O24">
        <v>4</v>
      </c>
      <c r="P24">
        <v>4</v>
      </c>
      <c r="Q24">
        <v>4</v>
      </c>
      <c r="R24">
        <v>4</v>
      </c>
      <c r="S24">
        <v>4</v>
      </c>
      <c r="T24">
        <v>4</v>
      </c>
      <c r="U24">
        <v>4</v>
      </c>
      <c r="V24">
        <v>4</v>
      </c>
      <c r="W24">
        <v>4</v>
      </c>
      <c r="X24">
        <v>4</v>
      </c>
      <c r="Y24">
        <v>4</v>
      </c>
      <c r="Z24">
        <v>4</v>
      </c>
      <c r="AA24">
        <v>4</v>
      </c>
      <c r="AB24">
        <v>4</v>
      </c>
      <c r="AC24">
        <v>4</v>
      </c>
      <c r="AD24">
        <v>4</v>
      </c>
      <c r="AE24">
        <v>4</v>
      </c>
      <c r="AF24">
        <v>4</v>
      </c>
      <c r="AG24">
        <v>4</v>
      </c>
      <c r="AH24">
        <v>4</v>
      </c>
      <c r="AI24">
        <v>4</v>
      </c>
      <c r="AJ24">
        <v>4</v>
      </c>
      <c r="AK24">
        <v>4</v>
      </c>
      <c r="AL24">
        <v>4</v>
      </c>
      <c r="AM24">
        <v>4</v>
      </c>
      <c r="AN24">
        <v>4</v>
      </c>
      <c r="AO24">
        <v>4</v>
      </c>
      <c r="AP24">
        <v>4</v>
      </c>
      <c r="AQ24">
        <v>4</v>
      </c>
      <c r="AR24">
        <v>4</v>
      </c>
      <c r="AS24">
        <v>4</v>
      </c>
      <c r="AT24">
        <v>4</v>
      </c>
      <c r="AU24">
        <v>4</v>
      </c>
      <c r="AV24">
        <v>4</v>
      </c>
      <c r="AW24">
        <v>4</v>
      </c>
      <c r="AX24">
        <v>4</v>
      </c>
      <c r="AY24">
        <v>4</v>
      </c>
      <c r="AZ24">
        <v>4</v>
      </c>
      <c r="BA24">
        <v>4</v>
      </c>
      <c r="BB24">
        <v>4</v>
      </c>
      <c r="BC24">
        <v>4</v>
      </c>
      <c r="BD24">
        <v>4</v>
      </c>
      <c r="BE24">
        <v>4</v>
      </c>
      <c r="BF24">
        <v>4</v>
      </c>
      <c r="BG24">
        <v>4</v>
      </c>
      <c r="BH24">
        <v>1</v>
      </c>
      <c r="BI24">
        <v>10</v>
      </c>
      <c r="BJ24">
        <v>1</v>
      </c>
      <c r="BK24">
        <v>3</v>
      </c>
      <c r="BL24" s="2"/>
      <c r="BM24" s="2"/>
      <c r="BN24" s="2"/>
      <c r="BO24" s="2"/>
      <c r="BP24" s="2"/>
      <c r="BQ24" s="2"/>
      <c r="BR24" s="2"/>
      <c r="BS24" s="2"/>
      <c r="BT24" s="2"/>
    </row>
    <row r="25" spans="1:72">
      <c r="A25">
        <v>3</v>
      </c>
      <c r="B25">
        <v>3</v>
      </c>
      <c r="C25">
        <v>4</v>
      </c>
      <c r="D25">
        <v>4</v>
      </c>
      <c r="E25">
        <v>2</v>
      </c>
      <c r="F25">
        <v>4</v>
      </c>
      <c r="G25">
        <v>2</v>
      </c>
      <c r="H25">
        <v>3</v>
      </c>
      <c r="I25">
        <v>4</v>
      </c>
      <c r="J25">
        <v>3</v>
      </c>
      <c r="K25">
        <v>2</v>
      </c>
      <c r="L25">
        <v>2</v>
      </c>
      <c r="M25">
        <v>4</v>
      </c>
      <c r="N25">
        <v>3</v>
      </c>
      <c r="O25">
        <v>4</v>
      </c>
      <c r="P25">
        <v>4</v>
      </c>
      <c r="Q25">
        <v>4</v>
      </c>
      <c r="R25">
        <v>4</v>
      </c>
      <c r="S25">
        <v>4</v>
      </c>
      <c r="T25">
        <v>4</v>
      </c>
      <c r="U25">
        <v>4</v>
      </c>
      <c r="V25">
        <v>4</v>
      </c>
      <c r="W25">
        <v>2</v>
      </c>
      <c r="X25">
        <v>4</v>
      </c>
      <c r="Y25">
        <v>4</v>
      </c>
      <c r="Z25">
        <v>4</v>
      </c>
      <c r="AA25">
        <v>3</v>
      </c>
      <c r="AB25">
        <v>2</v>
      </c>
      <c r="AC25">
        <v>4</v>
      </c>
      <c r="AD25">
        <v>3</v>
      </c>
      <c r="AE25">
        <v>4</v>
      </c>
      <c r="AF25">
        <v>4</v>
      </c>
      <c r="AG25">
        <v>4</v>
      </c>
      <c r="AH25">
        <v>4</v>
      </c>
      <c r="AI25">
        <v>4</v>
      </c>
      <c r="AJ25">
        <v>4</v>
      </c>
      <c r="AK25">
        <v>4</v>
      </c>
      <c r="AL25">
        <v>4</v>
      </c>
      <c r="AM25">
        <v>4</v>
      </c>
      <c r="AN25">
        <v>4</v>
      </c>
      <c r="AO25">
        <v>4</v>
      </c>
      <c r="AP25">
        <v>4</v>
      </c>
      <c r="AQ25">
        <v>4</v>
      </c>
      <c r="AR25">
        <v>4</v>
      </c>
      <c r="AS25">
        <v>4</v>
      </c>
      <c r="AT25">
        <v>4</v>
      </c>
      <c r="AU25">
        <v>4</v>
      </c>
      <c r="AV25">
        <v>4</v>
      </c>
      <c r="AW25">
        <v>4</v>
      </c>
      <c r="AX25">
        <v>4</v>
      </c>
      <c r="AY25">
        <v>4</v>
      </c>
      <c r="AZ25">
        <v>4</v>
      </c>
      <c r="BA25">
        <v>4</v>
      </c>
      <c r="BB25">
        <v>4</v>
      </c>
      <c r="BC25">
        <v>4</v>
      </c>
      <c r="BD25">
        <v>4</v>
      </c>
      <c r="BE25">
        <v>4</v>
      </c>
      <c r="BF25">
        <v>4</v>
      </c>
      <c r="BG25">
        <v>4</v>
      </c>
      <c r="BH25">
        <v>2</v>
      </c>
      <c r="BI25">
        <v>9</v>
      </c>
      <c r="BJ25">
        <v>3</v>
      </c>
      <c r="BK25">
        <v>3</v>
      </c>
      <c r="BL25" s="2"/>
      <c r="BM25" s="2"/>
      <c r="BN25" s="2"/>
      <c r="BO25" s="2"/>
      <c r="BP25" s="2"/>
      <c r="BQ25" s="2"/>
      <c r="BR25" s="2"/>
      <c r="BS25" s="2"/>
      <c r="BT25" s="2"/>
    </row>
    <row r="26" spans="1:72">
      <c r="A26">
        <v>3</v>
      </c>
      <c r="B26">
        <v>3</v>
      </c>
      <c r="C26">
        <v>3</v>
      </c>
      <c r="D26">
        <v>4</v>
      </c>
      <c r="E26">
        <v>1</v>
      </c>
      <c r="F26">
        <v>4</v>
      </c>
      <c r="G26">
        <v>1</v>
      </c>
      <c r="H26">
        <v>3</v>
      </c>
      <c r="I26">
        <v>3</v>
      </c>
      <c r="J26">
        <v>3</v>
      </c>
      <c r="K26">
        <v>1</v>
      </c>
      <c r="L26">
        <v>1</v>
      </c>
      <c r="M26">
        <v>3</v>
      </c>
      <c r="N26">
        <v>2</v>
      </c>
      <c r="O26">
        <v>3</v>
      </c>
      <c r="P26">
        <v>3</v>
      </c>
      <c r="Q26">
        <v>4</v>
      </c>
      <c r="R26">
        <v>4</v>
      </c>
      <c r="S26">
        <v>4</v>
      </c>
      <c r="T26">
        <v>4</v>
      </c>
      <c r="U26">
        <v>4</v>
      </c>
      <c r="V26">
        <v>4</v>
      </c>
      <c r="W26">
        <v>4</v>
      </c>
      <c r="X26">
        <v>4</v>
      </c>
      <c r="Y26">
        <v>4</v>
      </c>
      <c r="Z26">
        <v>4</v>
      </c>
      <c r="AA26">
        <v>4</v>
      </c>
      <c r="AB26">
        <v>2</v>
      </c>
      <c r="AC26">
        <v>4</v>
      </c>
      <c r="AD26">
        <v>3</v>
      </c>
      <c r="AE26">
        <v>4</v>
      </c>
      <c r="AF26">
        <v>4</v>
      </c>
      <c r="AG26">
        <v>4</v>
      </c>
      <c r="AH26">
        <v>4</v>
      </c>
      <c r="AI26">
        <v>4</v>
      </c>
      <c r="AJ26">
        <v>4</v>
      </c>
      <c r="AK26">
        <v>4</v>
      </c>
      <c r="AL26">
        <v>4</v>
      </c>
      <c r="AM26">
        <v>4</v>
      </c>
      <c r="AN26">
        <v>4</v>
      </c>
      <c r="AO26">
        <v>4</v>
      </c>
      <c r="AP26">
        <v>4</v>
      </c>
      <c r="AQ26">
        <v>4</v>
      </c>
      <c r="AR26">
        <v>4</v>
      </c>
      <c r="AS26">
        <v>4</v>
      </c>
      <c r="AT26">
        <v>3</v>
      </c>
      <c r="AU26">
        <v>4</v>
      </c>
      <c r="AV26">
        <v>4</v>
      </c>
      <c r="AW26">
        <v>4</v>
      </c>
      <c r="AX26">
        <v>4</v>
      </c>
      <c r="AY26">
        <v>4</v>
      </c>
      <c r="AZ26">
        <v>4</v>
      </c>
      <c r="BA26">
        <v>4</v>
      </c>
      <c r="BB26">
        <v>4</v>
      </c>
      <c r="BC26">
        <v>4</v>
      </c>
      <c r="BD26">
        <v>4</v>
      </c>
      <c r="BE26">
        <v>4</v>
      </c>
      <c r="BF26">
        <v>4</v>
      </c>
      <c r="BG26">
        <v>4</v>
      </c>
      <c r="BH26">
        <v>1</v>
      </c>
      <c r="BI26">
        <v>12</v>
      </c>
      <c r="BJ26">
        <v>2</v>
      </c>
      <c r="BK26">
        <v>3</v>
      </c>
      <c r="BL26" s="2"/>
      <c r="BM26" s="2"/>
      <c r="BN26" s="2"/>
      <c r="BO26" s="2"/>
      <c r="BP26" s="2"/>
      <c r="BQ26" s="2"/>
      <c r="BR26" s="2"/>
      <c r="BS26" s="2"/>
      <c r="BT26" s="2"/>
    </row>
    <row r="27" spans="1:72">
      <c r="A27">
        <v>4</v>
      </c>
      <c r="B27">
        <v>3</v>
      </c>
      <c r="C27">
        <v>3</v>
      </c>
      <c r="D27">
        <v>4</v>
      </c>
      <c r="E27">
        <v>3</v>
      </c>
      <c r="F27">
        <v>4</v>
      </c>
      <c r="G27">
        <v>3</v>
      </c>
      <c r="H27">
        <v>3</v>
      </c>
      <c r="I27">
        <v>3</v>
      </c>
      <c r="J27">
        <v>2</v>
      </c>
      <c r="K27">
        <v>3</v>
      </c>
      <c r="L27">
        <v>3</v>
      </c>
      <c r="M27">
        <v>3</v>
      </c>
      <c r="N27">
        <v>3</v>
      </c>
      <c r="O27">
        <v>3</v>
      </c>
      <c r="P27">
        <v>3</v>
      </c>
      <c r="Q27">
        <v>4</v>
      </c>
      <c r="R27">
        <v>1</v>
      </c>
      <c r="S27">
        <v>4</v>
      </c>
      <c r="T27">
        <v>2</v>
      </c>
      <c r="U27">
        <v>4</v>
      </c>
      <c r="V27">
        <v>3</v>
      </c>
      <c r="W27">
        <v>3</v>
      </c>
      <c r="X27">
        <v>4</v>
      </c>
      <c r="Y27">
        <v>3</v>
      </c>
      <c r="Z27">
        <v>4</v>
      </c>
      <c r="AA27">
        <v>3</v>
      </c>
      <c r="AB27">
        <v>3</v>
      </c>
      <c r="AC27">
        <v>4</v>
      </c>
      <c r="AD27">
        <v>3</v>
      </c>
      <c r="AE27">
        <v>4</v>
      </c>
      <c r="AF27">
        <v>4</v>
      </c>
      <c r="AG27">
        <v>3</v>
      </c>
      <c r="AH27">
        <v>2</v>
      </c>
      <c r="AI27">
        <v>4</v>
      </c>
      <c r="AJ27">
        <v>4</v>
      </c>
      <c r="AK27">
        <v>4</v>
      </c>
      <c r="AL27">
        <v>4</v>
      </c>
      <c r="AM27">
        <v>4</v>
      </c>
      <c r="AN27">
        <v>2</v>
      </c>
      <c r="AO27">
        <v>1</v>
      </c>
      <c r="AP27">
        <v>2</v>
      </c>
      <c r="AQ27">
        <v>2</v>
      </c>
      <c r="AR27">
        <v>2</v>
      </c>
      <c r="AS27">
        <v>2</v>
      </c>
      <c r="AT27">
        <v>2</v>
      </c>
      <c r="AU27">
        <v>2</v>
      </c>
      <c r="AV27">
        <v>2</v>
      </c>
      <c r="AW27">
        <v>2</v>
      </c>
      <c r="AX27">
        <v>2</v>
      </c>
      <c r="AY27">
        <v>1</v>
      </c>
      <c r="AZ27">
        <v>3</v>
      </c>
      <c r="BA27">
        <v>2</v>
      </c>
      <c r="BB27">
        <v>2</v>
      </c>
      <c r="BC27">
        <v>2</v>
      </c>
      <c r="BD27">
        <v>2</v>
      </c>
      <c r="BE27">
        <v>2</v>
      </c>
      <c r="BF27">
        <v>2</v>
      </c>
      <c r="BG27">
        <v>2</v>
      </c>
      <c r="BH27">
        <v>1</v>
      </c>
      <c r="BI27">
        <v>10</v>
      </c>
      <c r="BJ27">
        <v>2</v>
      </c>
      <c r="BK27">
        <v>3</v>
      </c>
      <c r="BL27" s="2"/>
      <c r="BM27" s="2"/>
      <c r="BN27" s="2"/>
      <c r="BO27" s="2"/>
      <c r="BP27" s="2"/>
      <c r="BQ27" s="2"/>
      <c r="BR27" s="2"/>
      <c r="BS27" s="2"/>
      <c r="BT27" s="2"/>
    </row>
    <row r="28" spans="1:72">
      <c r="A28">
        <v>3</v>
      </c>
      <c r="B28">
        <v>3</v>
      </c>
      <c r="C28">
        <v>3</v>
      </c>
      <c r="D28">
        <v>4</v>
      </c>
      <c r="E28">
        <v>3</v>
      </c>
      <c r="F28">
        <v>4</v>
      </c>
      <c r="G28">
        <v>3</v>
      </c>
      <c r="H28">
        <v>3</v>
      </c>
      <c r="I28">
        <v>4</v>
      </c>
      <c r="J28">
        <v>3</v>
      </c>
      <c r="K28">
        <v>3</v>
      </c>
      <c r="L28">
        <v>3</v>
      </c>
      <c r="M28">
        <v>4</v>
      </c>
      <c r="N28">
        <v>2</v>
      </c>
      <c r="O28">
        <v>3</v>
      </c>
      <c r="P28">
        <v>4</v>
      </c>
      <c r="Q28">
        <v>4</v>
      </c>
      <c r="R28">
        <v>3</v>
      </c>
      <c r="S28">
        <v>4</v>
      </c>
      <c r="T28">
        <v>3</v>
      </c>
      <c r="U28">
        <v>3</v>
      </c>
      <c r="V28">
        <v>4</v>
      </c>
      <c r="W28">
        <v>3</v>
      </c>
      <c r="X28">
        <v>3</v>
      </c>
      <c r="Y28">
        <v>3</v>
      </c>
      <c r="Z28">
        <v>4</v>
      </c>
      <c r="AA28">
        <v>4</v>
      </c>
      <c r="AB28">
        <v>4</v>
      </c>
      <c r="AC28">
        <v>4</v>
      </c>
      <c r="AD28">
        <v>3</v>
      </c>
      <c r="AE28">
        <v>4</v>
      </c>
      <c r="AF28">
        <v>4</v>
      </c>
      <c r="AG28">
        <v>3</v>
      </c>
      <c r="AH28">
        <v>2</v>
      </c>
      <c r="AI28">
        <v>4</v>
      </c>
      <c r="AJ28">
        <v>4</v>
      </c>
      <c r="AK28">
        <v>4</v>
      </c>
      <c r="AL28">
        <v>4</v>
      </c>
      <c r="AM28">
        <v>4</v>
      </c>
      <c r="AN28">
        <v>3</v>
      </c>
      <c r="AO28">
        <v>3</v>
      </c>
      <c r="AP28">
        <v>3</v>
      </c>
      <c r="AQ28">
        <v>3</v>
      </c>
      <c r="AR28">
        <v>4</v>
      </c>
      <c r="AS28">
        <v>3</v>
      </c>
      <c r="AT28">
        <v>4</v>
      </c>
      <c r="AU28">
        <v>3</v>
      </c>
      <c r="AV28">
        <v>3</v>
      </c>
      <c r="AW28">
        <v>3</v>
      </c>
      <c r="AX28">
        <v>3</v>
      </c>
      <c r="AY28">
        <v>3</v>
      </c>
      <c r="AZ28">
        <v>4</v>
      </c>
      <c r="BA28">
        <v>4</v>
      </c>
      <c r="BB28">
        <v>4</v>
      </c>
      <c r="BC28">
        <v>4</v>
      </c>
      <c r="BD28">
        <v>3</v>
      </c>
      <c r="BE28">
        <v>4</v>
      </c>
      <c r="BF28">
        <v>2</v>
      </c>
      <c r="BG28">
        <v>3</v>
      </c>
      <c r="BH28">
        <v>1</v>
      </c>
      <c r="BI28">
        <v>9</v>
      </c>
      <c r="BJ28">
        <v>3</v>
      </c>
      <c r="BK28">
        <v>3</v>
      </c>
      <c r="BL28" s="2"/>
      <c r="BM28" s="2"/>
      <c r="BN28" s="2"/>
      <c r="BO28" s="2"/>
      <c r="BP28" s="2"/>
      <c r="BQ28" s="2"/>
      <c r="BR28" s="2"/>
      <c r="BS28" s="2"/>
      <c r="BT28" s="2"/>
    </row>
    <row r="29" spans="1:72">
      <c r="A29">
        <v>4</v>
      </c>
      <c r="B29">
        <v>4</v>
      </c>
      <c r="C29">
        <v>4</v>
      </c>
      <c r="D29">
        <v>4</v>
      </c>
      <c r="E29">
        <v>4</v>
      </c>
      <c r="F29">
        <v>4</v>
      </c>
      <c r="G29">
        <v>4</v>
      </c>
      <c r="H29">
        <v>4</v>
      </c>
      <c r="I29">
        <v>4</v>
      </c>
      <c r="J29">
        <v>4</v>
      </c>
      <c r="K29">
        <v>4</v>
      </c>
      <c r="L29">
        <v>4</v>
      </c>
      <c r="M29">
        <v>4</v>
      </c>
      <c r="N29">
        <v>4</v>
      </c>
      <c r="O29">
        <v>4</v>
      </c>
      <c r="P29">
        <v>4</v>
      </c>
      <c r="Q29">
        <v>4</v>
      </c>
      <c r="R29">
        <v>4</v>
      </c>
      <c r="S29">
        <v>4</v>
      </c>
      <c r="T29">
        <v>4</v>
      </c>
      <c r="U29">
        <v>4</v>
      </c>
      <c r="V29">
        <v>4</v>
      </c>
      <c r="W29">
        <v>4</v>
      </c>
      <c r="X29">
        <v>4</v>
      </c>
      <c r="Y29">
        <v>4</v>
      </c>
      <c r="Z29">
        <v>4</v>
      </c>
      <c r="AA29">
        <v>4</v>
      </c>
      <c r="AB29">
        <v>4</v>
      </c>
      <c r="AC29">
        <v>4</v>
      </c>
      <c r="AD29">
        <v>4</v>
      </c>
      <c r="AE29">
        <v>4</v>
      </c>
      <c r="AF29">
        <v>4</v>
      </c>
      <c r="AG29">
        <v>4</v>
      </c>
      <c r="AH29">
        <v>4</v>
      </c>
      <c r="AI29">
        <v>4</v>
      </c>
      <c r="AJ29">
        <v>4</v>
      </c>
      <c r="AK29">
        <v>4</v>
      </c>
      <c r="AL29">
        <v>4</v>
      </c>
      <c r="AM29">
        <v>4</v>
      </c>
      <c r="AN29">
        <v>4</v>
      </c>
      <c r="AO29">
        <v>4</v>
      </c>
      <c r="AP29">
        <v>4</v>
      </c>
      <c r="AQ29">
        <v>4</v>
      </c>
      <c r="AR29">
        <v>4</v>
      </c>
      <c r="AS29">
        <v>4</v>
      </c>
      <c r="AT29">
        <v>4</v>
      </c>
      <c r="AU29">
        <v>4</v>
      </c>
      <c r="AV29">
        <v>4</v>
      </c>
      <c r="AW29">
        <v>4</v>
      </c>
      <c r="AX29">
        <v>4</v>
      </c>
      <c r="AY29">
        <v>4</v>
      </c>
      <c r="AZ29">
        <v>4</v>
      </c>
      <c r="BA29">
        <v>4</v>
      </c>
      <c r="BB29">
        <v>4</v>
      </c>
      <c r="BC29">
        <v>4</v>
      </c>
      <c r="BD29">
        <v>4</v>
      </c>
      <c r="BE29">
        <v>4</v>
      </c>
      <c r="BF29">
        <v>4</v>
      </c>
      <c r="BG29">
        <v>4</v>
      </c>
      <c r="BH29">
        <v>1</v>
      </c>
      <c r="BI29">
        <v>12</v>
      </c>
      <c r="BJ29">
        <v>3</v>
      </c>
      <c r="BK29">
        <v>3</v>
      </c>
      <c r="BL29" s="2"/>
      <c r="BM29" s="2"/>
      <c r="BN29" s="2"/>
      <c r="BO29" s="2"/>
      <c r="BP29" s="2"/>
      <c r="BQ29" s="2"/>
      <c r="BR29" s="2"/>
      <c r="BS29" s="2"/>
      <c r="BT29" s="2"/>
    </row>
    <row r="30" spans="1:72">
      <c r="A30">
        <v>2</v>
      </c>
      <c r="B30">
        <v>3</v>
      </c>
      <c r="C30">
        <v>4</v>
      </c>
      <c r="D30">
        <v>2</v>
      </c>
      <c r="E30">
        <v>4</v>
      </c>
      <c r="F30">
        <v>4</v>
      </c>
      <c r="G30">
        <v>4</v>
      </c>
      <c r="H30">
        <v>3</v>
      </c>
      <c r="I30">
        <v>4</v>
      </c>
      <c r="J30">
        <v>4</v>
      </c>
      <c r="K30">
        <v>4</v>
      </c>
      <c r="L30">
        <v>4</v>
      </c>
      <c r="M30">
        <v>4</v>
      </c>
      <c r="N30">
        <v>2</v>
      </c>
      <c r="O30">
        <v>4</v>
      </c>
      <c r="P30">
        <v>4</v>
      </c>
      <c r="Q30">
        <v>4</v>
      </c>
      <c r="R30">
        <v>4</v>
      </c>
      <c r="S30">
        <v>4</v>
      </c>
      <c r="T30">
        <v>3</v>
      </c>
      <c r="U30">
        <v>2</v>
      </c>
      <c r="V30">
        <v>3</v>
      </c>
      <c r="W30">
        <v>3</v>
      </c>
      <c r="X30">
        <v>2</v>
      </c>
      <c r="Y30">
        <v>4</v>
      </c>
      <c r="Z30">
        <v>4</v>
      </c>
      <c r="AA30">
        <v>3</v>
      </c>
      <c r="AB30">
        <v>2</v>
      </c>
      <c r="AC30">
        <v>4</v>
      </c>
      <c r="AD30">
        <v>4</v>
      </c>
      <c r="AE30">
        <v>4</v>
      </c>
      <c r="AF30">
        <v>2</v>
      </c>
      <c r="AG30">
        <v>3</v>
      </c>
      <c r="AH30">
        <v>4</v>
      </c>
      <c r="AI30">
        <v>4</v>
      </c>
      <c r="AJ30">
        <v>4</v>
      </c>
      <c r="AK30">
        <v>4</v>
      </c>
      <c r="AL30">
        <v>4</v>
      </c>
      <c r="AM30">
        <v>4</v>
      </c>
      <c r="AN30">
        <v>4</v>
      </c>
      <c r="AO30">
        <v>4</v>
      </c>
      <c r="AP30">
        <v>4</v>
      </c>
      <c r="AQ30">
        <v>4</v>
      </c>
      <c r="AR30">
        <v>4</v>
      </c>
      <c r="AS30">
        <v>4</v>
      </c>
      <c r="AT30">
        <v>4</v>
      </c>
      <c r="AU30">
        <v>4</v>
      </c>
      <c r="AV30">
        <v>4</v>
      </c>
      <c r="AW30">
        <v>4</v>
      </c>
      <c r="AX30">
        <v>4</v>
      </c>
      <c r="AY30">
        <v>3</v>
      </c>
      <c r="AZ30">
        <v>4</v>
      </c>
      <c r="BA30">
        <v>4</v>
      </c>
      <c r="BB30">
        <v>4</v>
      </c>
      <c r="BC30">
        <v>4</v>
      </c>
      <c r="BD30">
        <v>3</v>
      </c>
      <c r="BE30">
        <v>4</v>
      </c>
      <c r="BF30">
        <v>4</v>
      </c>
      <c r="BG30">
        <v>4</v>
      </c>
      <c r="BH30">
        <v>2</v>
      </c>
      <c r="BI30">
        <v>10</v>
      </c>
      <c r="BJ30">
        <v>1</v>
      </c>
      <c r="BK30">
        <v>3</v>
      </c>
      <c r="BL30" s="2"/>
      <c r="BM30" s="2"/>
      <c r="BN30" s="2"/>
      <c r="BO30" s="2"/>
      <c r="BP30" s="2"/>
      <c r="BQ30" s="2"/>
      <c r="BR30" s="2"/>
      <c r="BS30" s="2"/>
      <c r="BT30" s="2"/>
    </row>
    <row r="31" spans="1:72">
      <c r="A31">
        <v>3</v>
      </c>
      <c r="B31">
        <v>4</v>
      </c>
      <c r="C31">
        <v>4</v>
      </c>
      <c r="D31">
        <v>3</v>
      </c>
      <c r="E31">
        <v>4</v>
      </c>
      <c r="F31">
        <v>4</v>
      </c>
      <c r="G31">
        <v>4</v>
      </c>
      <c r="H31">
        <v>4</v>
      </c>
      <c r="I31">
        <v>4</v>
      </c>
      <c r="J31">
        <v>4</v>
      </c>
      <c r="K31">
        <v>4</v>
      </c>
      <c r="L31">
        <v>4</v>
      </c>
      <c r="M31">
        <v>4</v>
      </c>
      <c r="N31">
        <v>4</v>
      </c>
      <c r="O31">
        <v>4</v>
      </c>
      <c r="P31">
        <v>4</v>
      </c>
      <c r="Q31">
        <v>4</v>
      </c>
      <c r="R31">
        <v>4</v>
      </c>
      <c r="S31">
        <v>4</v>
      </c>
      <c r="T31">
        <v>4</v>
      </c>
      <c r="U31">
        <v>3</v>
      </c>
      <c r="V31">
        <v>3</v>
      </c>
      <c r="W31">
        <v>4</v>
      </c>
      <c r="X31">
        <v>4</v>
      </c>
      <c r="Y31">
        <v>3</v>
      </c>
      <c r="Z31">
        <v>4</v>
      </c>
      <c r="AA31">
        <v>4</v>
      </c>
      <c r="AB31">
        <v>3</v>
      </c>
      <c r="AC31">
        <v>4</v>
      </c>
      <c r="AD31">
        <v>4</v>
      </c>
      <c r="AE31">
        <v>4</v>
      </c>
      <c r="AF31">
        <v>4</v>
      </c>
      <c r="AG31">
        <v>2</v>
      </c>
      <c r="AH31">
        <v>4</v>
      </c>
      <c r="AI31">
        <v>4</v>
      </c>
      <c r="AJ31">
        <v>4</v>
      </c>
      <c r="AK31">
        <v>4</v>
      </c>
      <c r="AL31">
        <v>4</v>
      </c>
      <c r="AM31">
        <v>4</v>
      </c>
      <c r="AN31">
        <v>4</v>
      </c>
      <c r="AO31">
        <v>2</v>
      </c>
      <c r="AP31">
        <v>4</v>
      </c>
      <c r="AQ31">
        <v>4</v>
      </c>
      <c r="AR31">
        <v>4</v>
      </c>
      <c r="AS31">
        <v>4</v>
      </c>
      <c r="AT31">
        <v>3</v>
      </c>
      <c r="AU31">
        <v>4</v>
      </c>
      <c r="AV31">
        <v>4</v>
      </c>
      <c r="AW31">
        <v>4</v>
      </c>
      <c r="AX31">
        <v>4</v>
      </c>
      <c r="AY31">
        <v>2</v>
      </c>
      <c r="AZ31">
        <v>4</v>
      </c>
      <c r="BA31">
        <v>4</v>
      </c>
      <c r="BB31">
        <v>4</v>
      </c>
      <c r="BC31">
        <v>4</v>
      </c>
      <c r="BD31">
        <v>4</v>
      </c>
      <c r="BE31">
        <v>4</v>
      </c>
      <c r="BF31">
        <v>4</v>
      </c>
      <c r="BG31">
        <v>4</v>
      </c>
      <c r="BH31">
        <v>1</v>
      </c>
      <c r="BI31">
        <v>11</v>
      </c>
      <c r="BJ31">
        <v>3</v>
      </c>
      <c r="BK31">
        <v>3</v>
      </c>
      <c r="BL31" s="2"/>
      <c r="BM31" s="2"/>
      <c r="BN31" s="2"/>
      <c r="BO31" s="2"/>
      <c r="BP31" s="2"/>
      <c r="BQ31" s="2"/>
      <c r="BR31" s="2"/>
      <c r="BS31" s="2"/>
      <c r="BT31" s="2"/>
    </row>
    <row r="32" spans="1:72">
      <c r="A32">
        <v>3</v>
      </c>
      <c r="B32">
        <v>3</v>
      </c>
      <c r="C32">
        <v>3</v>
      </c>
      <c r="D32">
        <v>3</v>
      </c>
      <c r="E32">
        <v>2</v>
      </c>
      <c r="F32">
        <v>3</v>
      </c>
      <c r="G32">
        <v>2</v>
      </c>
      <c r="H32">
        <v>4</v>
      </c>
      <c r="I32">
        <v>4</v>
      </c>
      <c r="K32">
        <v>2</v>
      </c>
      <c r="L32">
        <v>2</v>
      </c>
      <c r="M32">
        <v>3</v>
      </c>
      <c r="N32">
        <v>3</v>
      </c>
      <c r="O32">
        <v>3</v>
      </c>
      <c r="P32">
        <v>3</v>
      </c>
      <c r="Q32">
        <v>4</v>
      </c>
      <c r="R32">
        <v>3</v>
      </c>
      <c r="S32">
        <v>4</v>
      </c>
      <c r="T32">
        <v>3</v>
      </c>
      <c r="U32">
        <v>3</v>
      </c>
      <c r="V32">
        <v>3</v>
      </c>
      <c r="W32">
        <v>3</v>
      </c>
      <c r="X32">
        <v>3</v>
      </c>
      <c r="Y32">
        <v>4</v>
      </c>
      <c r="Z32">
        <v>4</v>
      </c>
      <c r="AA32">
        <v>4</v>
      </c>
      <c r="AB32">
        <v>3</v>
      </c>
      <c r="AC32">
        <v>4</v>
      </c>
      <c r="AD32">
        <v>3</v>
      </c>
      <c r="AE32">
        <v>4</v>
      </c>
      <c r="AF32">
        <v>2</v>
      </c>
      <c r="AG32">
        <v>3</v>
      </c>
      <c r="AH32">
        <v>4</v>
      </c>
      <c r="AI32">
        <v>4</v>
      </c>
      <c r="AJ32">
        <v>4</v>
      </c>
      <c r="AK32">
        <v>4</v>
      </c>
      <c r="AL32">
        <v>4</v>
      </c>
      <c r="AM32">
        <v>4</v>
      </c>
      <c r="AN32">
        <v>3</v>
      </c>
      <c r="AO32">
        <v>3</v>
      </c>
      <c r="AP32">
        <v>3</v>
      </c>
      <c r="AQ32">
        <v>3</v>
      </c>
      <c r="AR32">
        <v>4</v>
      </c>
      <c r="AS32">
        <v>3</v>
      </c>
      <c r="AT32">
        <v>3</v>
      </c>
      <c r="AU32">
        <v>3</v>
      </c>
      <c r="AV32">
        <v>3</v>
      </c>
      <c r="AW32">
        <v>4</v>
      </c>
      <c r="AX32">
        <v>3</v>
      </c>
      <c r="AY32">
        <v>3</v>
      </c>
      <c r="AZ32">
        <v>4</v>
      </c>
      <c r="BA32">
        <v>4</v>
      </c>
      <c r="BB32">
        <v>4</v>
      </c>
      <c r="BC32">
        <v>4</v>
      </c>
      <c r="BD32">
        <v>4</v>
      </c>
      <c r="BE32">
        <v>4</v>
      </c>
      <c r="BF32">
        <v>4</v>
      </c>
      <c r="BG32">
        <v>4</v>
      </c>
      <c r="BH32">
        <v>1</v>
      </c>
      <c r="BI32">
        <v>11</v>
      </c>
      <c r="BJ32">
        <v>4</v>
      </c>
      <c r="BK32">
        <v>3</v>
      </c>
      <c r="BL32" s="2"/>
      <c r="BM32" s="2"/>
      <c r="BN32" s="2"/>
      <c r="BO32" s="2"/>
      <c r="BP32" s="2"/>
      <c r="BQ32" s="2"/>
      <c r="BR32" s="2"/>
      <c r="BS32" s="2"/>
      <c r="BT32" s="2"/>
    </row>
    <row r="33" spans="1:72">
      <c r="A33">
        <v>2</v>
      </c>
      <c r="B33">
        <v>3</v>
      </c>
      <c r="C33">
        <v>2</v>
      </c>
      <c r="D33">
        <v>2</v>
      </c>
      <c r="F33">
        <v>3</v>
      </c>
      <c r="G33">
        <v>3</v>
      </c>
      <c r="H33">
        <v>1</v>
      </c>
      <c r="I33">
        <v>3</v>
      </c>
      <c r="J33">
        <v>2</v>
      </c>
      <c r="K33">
        <v>2</v>
      </c>
      <c r="L33">
        <v>3</v>
      </c>
      <c r="M33">
        <v>4</v>
      </c>
      <c r="N33">
        <v>3</v>
      </c>
      <c r="O33">
        <v>3</v>
      </c>
      <c r="P33">
        <v>4</v>
      </c>
      <c r="Q33">
        <v>4</v>
      </c>
      <c r="R33">
        <v>2</v>
      </c>
      <c r="S33">
        <v>4</v>
      </c>
      <c r="T33">
        <v>3</v>
      </c>
      <c r="U33">
        <v>4</v>
      </c>
      <c r="V33">
        <v>2</v>
      </c>
      <c r="W33">
        <v>3</v>
      </c>
      <c r="X33">
        <v>4</v>
      </c>
      <c r="Y33">
        <v>2</v>
      </c>
      <c r="Z33">
        <v>4</v>
      </c>
      <c r="AA33">
        <v>3</v>
      </c>
      <c r="AB33">
        <v>2</v>
      </c>
      <c r="AC33">
        <v>4</v>
      </c>
      <c r="AD33">
        <v>3</v>
      </c>
      <c r="AE33">
        <v>4</v>
      </c>
      <c r="AF33">
        <v>2</v>
      </c>
      <c r="AG33">
        <v>3</v>
      </c>
      <c r="AH33">
        <v>3</v>
      </c>
      <c r="AI33">
        <v>4</v>
      </c>
      <c r="AJ33">
        <v>4</v>
      </c>
      <c r="AK33">
        <v>4</v>
      </c>
      <c r="AL33">
        <v>4</v>
      </c>
      <c r="AM33">
        <v>4</v>
      </c>
      <c r="AN33">
        <v>2</v>
      </c>
      <c r="AO33">
        <v>3</v>
      </c>
      <c r="AP33">
        <v>2</v>
      </c>
      <c r="AQ33">
        <v>2</v>
      </c>
      <c r="AR33">
        <v>4</v>
      </c>
      <c r="AS33">
        <v>2</v>
      </c>
      <c r="AT33">
        <v>3</v>
      </c>
      <c r="AU33">
        <v>2</v>
      </c>
      <c r="AV33">
        <v>2</v>
      </c>
      <c r="AW33">
        <v>3</v>
      </c>
      <c r="AX33">
        <v>2</v>
      </c>
      <c r="AY33">
        <v>2</v>
      </c>
      <c r="AZ33">
        <v>3</v>
      </c>
      <c r="BA33">
        <v>2</v>
      </c>
      <c r="BB33">
        <v>3</v>
      </c>
      <c r="BC33">
        <v>2</v>
      </c>
      <c r="BD33">
        <v>2</v>
      </c>
      <c r="BE33">
        <v>2</v>
      </c>
      <c r="BF33">
        <v>4</v>
      </c>
      <c r="BG33">
        <v>3</v>
      </c>
      <c r="BH33">
        <v>2</v>
      </c>
      <c r="BI33">
        <v>9</v>
      </c>
      <c r="BJ33">
        <v>1</v>
      </c>
      <c r="BK33">
        <v>3</v>
      </c>
      <c r="BL33" s="2"/>
      <c r="BM33" s="2"/>
      <c r="BN33" s="2"/>
      <c r="BO33" s="2"/>
      <c r="BP33" s="2"/>
      <c r="BQ33" s="2"/>
      <c r="BR33" s="2"/>
      <c r="BS33" s="2"/>
      <c r="BT33" s="2"/>
    </row>
    <row r="34" spans="1:72">
      <c r="A34">
        <v>2</v>
      </c>
      <c r="B34">
        <v>3</v>
      </c>
      <c r="C34">
        <v>3</v>
      </c>
      <c r="D34">
        <v>4</v>
      </c>
      <c r="E34">
        <v>3</v>
      </c>
      <c r="F34">
        <v>4</v>
      </c>
      <c r="G34">
        <v>3</v>
      </c>
      <c r="H34">
        <v>3</v>
      </c>
      <c r="I34">
        <v>4</v>
      </c>
      <c r="J34">
        <v>3</v>
      </c>
      <c r="K34">
        <v>3</v>
      </c>
      <c r="L34">
        <v>3</v>
      </c>
      <c r="M34">
        <v>4</v>
      </c>
      <c r="N34">
        <v>4</v>
      </c>
      <c r="O34">
        <v>4</v>
      </c>
      <c r="P34">
        <v>4</v>
      </c>
      <c r="Q34">
        <v>4</v>
      </c>
      <c r="R34">
        <v>3</v>
      </c>
      <c r="S34">
        <v>4</v>
      </c>
      <c r="T34">
        <v>2</v>
      </c>
      <c r="U34">
        <v>4</v>
      </c>
      <c r="V34">
        <v>4</v>
      </c>
      <c r="W34">
        <v>3</v>
      </c>
      <c r="X34">
        <v>4</v>
      </c>
      <c r="Y34">
        <v>4</v>
      </c>
      <c r="Z34">
        <v>4</v>
      </c>
      <c r="AA34">
        <v>4</v>
      </c>
      <c r="AB34">
        <v>3</v>
      </c>
      <c r="AC34">
        <v>4</v>
      </c>
      <c r="AD34">
        <v>3</v>
      </c>
      <c r="AE34">
        <v>4</v>
      </c>
      <c r="AF34">
        <v>4</v>
      </c>
      <c r="AG34">
        <v>4</v>
      </c>
      <c r="AH34">
        <v>4</v>
      </c>
      <c r="AI34">
        <v>4</v>
      </c>
      <c r="AJ34">
        <v>4</v>
      </c>
      <c r="AK34">
        <v>4</v>
      </c>
      <c r="AL34">
        <v>4</v>
      </c>
      <c r="AM34">
        <v>4</v>
      </c>
      <c r="AN34">
        <v>4</v>
      </c>
      <c r="AO34">
        <v>4</v>
      </c>
      <c r="AP34">
        <v>4</v>
      </c>
      <c r="AQ34">
        <v>4</v>
      </c>
      <c r="AR34">
        <v>4</v>
      </c>
      <c r="AS34">
        <v>4</v>
      </c>
      <c r="AT34">
        <v>4</v>
      </c>
      <c r="AU34">
        <v>4</v>
      </c>
      <c r="AV34">
        <v>4</v>
      </c>
      <c r="AW34">
        <v>4</v>
      </c>
      <c r="AX34">
        <v>4</v>
      </c>
      <c r="AY34">
        <v>3</v>
      </c>
      <c r="AZ34">
        <v>4</v>
      </c>
      <c r="BA34">
        <v>4</v>
      </c>
      <c r="BB34">
        <v>4</v>
      </c>
      <c r="BC34">
        <v>4</v>
      </c>
      <c r="BD34">
        <v>4</v>
      </c>
      <c r="BE34">
        <v>4</v>
      </c>
      <c r="BF34">
        <v>4</v>
      </c>
      <c r="BG34">
        <v>4</v>
      </c>
      <c r="BH34">
        <v>1</v>
      </c>
      <c r="BI34">
        <v>11</v>
      </c>
      <c r="BJ34">
        <v>2</v>
      </c>
      <c r="BK34">
        <v>3</v>
      </c>
      <c r="BL34" s="2"/>
      <c r="BM34" s="2"/>
      <c r="BN34" s="2"/>
      <c r="BO34" s="2"/>
      <c r="BP34" s="2"/>
      <c r="BQ34" s="2"/>
      <c r="BR34" s="2"/>
      <c r="BS34" s="2"/>
      <c r="BT34" s="2"/>
    </row>
    <row r="35" spans="1:72">
      <c r="A35">
        <v>4</v>
      </c>
      <c r="B35">
        <v>3</v>
      </c>
      <c r="C35">
        <v>3</v>
      </c>
      <c r="D35">
        <v>2</v>
      </c>
      <c r="E35">
        <v>2</v>
      </c>
      <c r="F35">
        <v>4</v>
      </c>
      <c r="G35">
        <v>2</v>
      </c>
      <c r="H35">
        <v>3</v>
      </c>
      <c r="I35">
        <v>4</v>
      </c>
      <c r="J35">
        <v>3</v>
      </c>
      <c r="K35">
        <v>2</v>
      </c>
      <c r="L35">
        <v>2</v>
      </c>
      <c r="M35">
        <v>3</v>
      </c>
      <c r="N35">
        <v>3</v>
      </c>
      <c r="O35">
        <v>3</v>
      </c>
      <c r="P35">
        <v>3</v>
      </c>
      <c r="Q35">
        <v>4</v>
      </c>
      <c r="R35">
        <v>3</v>
      </c>
      <c r="S35">
        <v>4</v>
      </c>
      <c r="T35">
        <v>3</v>
      </c>
      <c r="U35">
        <v>3</v>
      </c>
      <c r="V35">
        <v>4</v>
      </c>
      <c r="W35">
        <v>4</v>
      </c>
      <c r="X35">
        <v>3</v>
      </c>
      <c r="Y35">
        <v>4</v>
      </c>
      <c r="Z35">
        <v>4</v>
      </c>
      <c r="AA35">
        <v>4</v>
      </c>
      <c r="AB35">
        <v>3</v>
      </c>
      <c r="AC35">
        <v>3</v>
      </c>
      <c r="AD35">
        <v>3</v>
      </c>
      <c r="AE35">
        <v>4</v>
      </c>
      <c r="AF35">
        <v>3</v>
      </c>
      <c r="AG35">
        <v>3</v>
      </c>
      <c r="AH35">
        <v>3</v>
      </c>
      <c r="AI35">
        <v>4</v>
      </c>
      <c r="AJ35">
        <v>4</v>
      </c>
      <c r="AK35">
        <v>4</v>
      </c>
      <c r="AL35">
        <v>4</v>
      </c>
      <c r="AM35">
        <v>4</v>
      </c>
      <c r="AN35">
        <v>3</v>
      </c>
      <c r="AO35">
        <v>3</v>
      </c>
      <c r="AP35">
        <v>3</v>
      </c>
      <c r="AQ35">
        <v>3</v>
      </c>
      <c r="AR35">
        <v>4</v>
      </c>
      <c r="AS35">
        <v>3</v>
      </c>
      <c r="AT35">
        <v>3</v>
      </c>
      <c r="AU35">
        <v>3</v>
      </c>
      <c r="AV35">
        <v>3</v>
      </c>
      <c r="AW35">
        <v>3</v>
      </c>
      <c r="AX35">
        <v>3</v>
      </c>
      <c r="AY35">
        <v>3</v>
      </c>
      <c r="AZ35">
        <v>4</v>
      </c>
      <c r="BA35">
        <v>2</v>
      </c>
      <c r="BB35">
        <v>3</v>
      </c>
      <c r="BC35">
        <v>2</v>
      </c>
      <c r="BD35">
        <v>4</v>
      </c>
      <c r="BE35">
        <v>2</v>
      </c>
      <c r="BF35">
        <v>4</v>
      </c>
      <c r="BG35">
        <v>4</v>
      </c>
      <c r="BH35">
        <v>1</v>
      </c>
      <c r="BI35">
        <v>12</v>
      </c>
      <c r="BJ35">
        <v>2</v>
      </c>
      <c r="BK35">
        <v>3</v>
      </c>
      <c r="BL35" s="2"/>
      <c r="BM35" s="2"/>
      <c r="BN35" s="2"/>
      <c r="BO35" s="2"/>
      <c r="BP35" s="2"/>
      <c r="BQ35" s="2"/>
      <c r="BR35" s="2"/>
      <c r="BS35" s="2"/>
      <c r="BT35" s="2"/>
    </row>
    <row r="36" spans="1:72">
      <c r="A36">
        <v>3</v>
      </c>
      <c r="B36">
        <v>3</v>
      </c>
      <c r="C36">
        <v>4</v>
      </c>
      <c r="D36">
        <v>4</v>
      </c>
      <c r="E36">
        <v>3</v>
      </c>
      <c r="F36">
        <v>4</v>
      </c>
      <c r="G36">
        <v>3</v>
      </c>
      <c r="H36">
        <v>4</v>
      </c>
      <c r="I36">
        <v>4</v>
      </c>
      <c r="J36">
        <v>4</v>
      </c>
      <c r="K36">
        <v>3</v>
      </c>
      <c r="L36">
        <v>3</v>
      </c>
      <c r="M36">
        <v>1</v>
      </c>
      <c r="N36">
        <v>2</v>
      </c>
      <c r="O36">
        <v>3</v>
      </c>
      <c r="P36">
        <v>1</v>
      </c>
      <c r="Q36">
        <v>4</v>
      </c>
      <c r="R36">
        <v>4</v>
      </c>
      <c r="S36">
        <v>4</v>
      </c>
      <c r="T36">
        <v>2</v>
      </c>
      <c r="U36">
        <v>3</v>
      </c>
      <c r="V36">
        <v>3</v>
      </c>
      <c r="W36">
        <v>3</v>
      </c>
      <c r="X36">
        <v>4</v>
      </c>
      <c r="Y36">
        <v>4</v>
      </c>
      <c r="Z36">
        <v>4</v>
      </c>
      <c r="AA36">
        <v>3</v>
      </c>
      <c r="AB36">
        <v>4</v>
      </c>
      <c r="AC36">
        <v>3</v>
      </c>
      <c r="AD36">
        <v>4</v>
      </c>
      <c r="AE36">
        <v>4</v>
      </c>
      <c r="AF36">
        <v>4</v>
      </c>
      <c r="AG36">
        <v>3</v>
      </c>
      <c r="AH36">
        <v>3</v>
      </c>
      <c r="AI36">
        <v>4</v>
      </c>
      <c r="AJ36">
        <v>4</v>
      </c>
      <c r="AK36">
        <v>4</v>
      </c>
      <c r="AL36">
        <v>4</v>
      </c>
      <c r="AM36">
        <v>4</v>
      </c>
      <c r="AN36">
        <v>2</v>
      </c>
      <c r="AO36">
        <v>3</v>
      </c>
      <c r="AP36">
        <v>2</v>
      </c>
      <c r="AQ36">
        <v>2</v>
      </c>
      <c r="AR36">
        <v>4</v>
      </c>
      <c r="AS36">
        <v>2</v>
      </c>
      <c r="AT36">
        <v>3</v>
      </c>
      <c r="AU36">
        <v>2</v>
      </c>
      <c r="AV36">
        <v>3</v>
      </c>
      <c r="AW36">
        <v>4</v>
      </c>
      <c r="AX36">
        <v>2</v>
      </c>
      <c r="AY36">
        <v>1</v>
      </c>
      <c r="AZ36">
        <v>4</v>
      </c>
      <c r="BA36">
        <v>4</v>
      </c>
      <c r="BB36">
        <v>3</v>
      </c>
      <c r="BC36">
        <v>4</v>
      </c>
      <c r="BD36">
        <v>3</v>
      </c>
      <c r="BE36">
        <v>4</v>
      </c>
      <c r="BF36">
        <v>3</v>
      </c>
      <c r="BG36">
        <v>4</v>
      </c>
      <c r="BH36">
        <v>1</v>
      </c>
      <c r="BI36">
        <v>11</v>
      </c>
      <c r="BJ36">
        <v>2</v>
      </c>
      <c r="BK36">
        <v>2</v>
      </c>
      <c r="BL36" s="2"/>
      <c r="BM36" s="2"/>
      <c r="BN36" s="2"/>
      <c r="BO36" s="2"/>
      <c r="BP36" s="2"/>
      <c r="BQ36" s="2"/>
      <c r="BR36" s="2"/>
      <c r="BS36" s="2"/>
      <c r="BT36" s="2"/>
    </row>
    <row r="37" spans="1:72">
      <c r="A37">
        <v>3</v>
      </c>
      <c r="B37">
        <v>3</v>
      </c>
      <c r="C37">
        <v>3</v>
      </c>
      <c r="D37">
        <v>3</v>
      </c>
      <c r="E37">
        <v>3</v>
      </c>
      <c r="F37">
        <v>3</v>
      </c>
      <c r="G37">
        <v>3</v>
      </c>
      <c r="H37">
        <v>3</v>
      </c>
      <c r="I37">
        <v>4</v>
      </c>
      <c r="J37">
        <v>3</v>
      </c>
      <c r="K37">
        <v>3</v>
      </c>
      <c r="L37">
        <v>3</v>
      </c>
      <c r="M37">
        <v>4</v>
      </c>
      <c r="N37">
        <v>3</v>
      </c>
      <c r="O37">
        <v>3</v>
      </c>
      <c r="P37">
        <v>4</v>
      </c>
      <c r="Q37">
        <v>3</v>
      </c>
      <c r="R37">
        <v>3</v>
      </c>
      <c r="S37">
        <v>3</v>
      </c>
      <c r="T37">
        <v>3</v>
      </c>
      <c r="U37">
        <v>3</v>
      </c>
      <c r="V37">
        <v>3</v>
      </c>
      <c r="W37">
        <v>3</v>
      </c>
      <c r="X37">
        <v>3</v>
      </c>
      <c r="Y37">
        <v>3</v>
      </c>
      <c r="Z37">
        <v>3</v>
      </c>
      <c r="AA37">
        <v>3</v>
      </c>
      <c r="AB37">
        <v>3</v>
      </c>
      <c r="AC37">
        <v>3</v>
      </c>
      <c r="AD37">
        <v>3</v>
      </c>
      <c r="AE37">
        <v>3</v>
      </c>
      <c r="AF37">
        <v>3</v>
      </c>
      <c r="AG37">
        <v>4</v>
      </c>
      <c r="AH37">
        <v>3</v>
      </c>
      <c r="AI37">
        <v>3</v>
      </c>
      <c r="AJ37">
        <v>3</v>
      </c>
      <c r="AK37">
        <v>3</v>
      </c>
      <c r="AL37">
        <v>3</v>
      </c>
      <c r="AM37">
        <v>3</v>
      </c>
      <c r="AN37">
        <v>4</v>
      </c>
      <c r="AO37">
        <v>3</v>
      </c>
      <c r="AP37">
        <v>4</v>
      </c>
      <c r="AQ37">
        <v>4</v>
      </c>
      <c r="AR37">
        <v>4</v>
      </c>
      <c r="AS37">
        <v>4</v>
      </c>
      <c r="AT37">
        <v>3</v>
      </c>
      <c r="AU37">
        <v>4</v>
      </c>
      <c r="AV37">
        <v>2</v>
      </c>
      <c r="AW37">
        <v>3</v>
      </c>
      <c r="AX37">
        <v>4</v>
      </c>
      <c r="AY37">
        <v>2</v>
      </c>
      <c r="AZ37">
        <v>4</v>
      </c>
      <c r="BA37">
        <v>3</v>
      </c>
      <c r="BB37">
        <v>4</v>
      </c>
      <c r="BC37">
        <v>3</v>
      </c>
      <c r="BD37">
        <v>4</v>
      </c>
      <c r="BE37">
        <v>3</v>
      </c>
      <c r="BF37">
        <v>4</v>
      </c>
      <c r="BG37">
        <v>4</v>
      </c>
      <c r="BH37">
        <v>1</v>
      </c>
      <c r="BI37">
        <v>11</v>
      </c>
      <c r="BJ37">
        <v>2</v>
      </c>
      <c r="BK37">
        <v>3</v>
      </c>
      <c r="BL37" s="2"/>
      <c r="BM37" s="2"/>
      <c r="BN37" s="2"/>
      <c r="BO37" s="2"/>
      <c r="BP37" s="2"/>
      <c r="BQ37" s="2"/>
      <c r="BR37" s="2"/>
      <c r="BS37" s="2"/>
      <c r="BT37" s="2"/>
    </row>
    <row r="38" spans="1:72">
      <c r="A38">
        <v>3</v>
      </c>
      <c r="B38">
        <v>3</v>
      </c>
      <c r="C38">
        <v>4</v>
      </c>
      <c r="D38">
        <v>4</v>
      </c>
      <c r="E38">
        <v>3</v>
      </c>
      <c r="F38">
        <v>4</v>
      </c>
      <c r="G38">
        <v>3</v>
      </c>
      <c r="H38">
        <v>3</v>
      </c>
      <c r="I38">
        <v>3</v>
      </c>
      <c r="J38">
        <v>2</v>
      </c>
      <c r="K38">
        <v>3</v>
      </c>
      <c r="L38">
        <v>3</v>
      </c>
      <c r="M38">
        <v>3</v>
      </c>
      <c r="N38">
        <v>2</v>
      </c>
      <c r="O38">
        <v>2</v>
      </c>
      <c r="P38">
        <v>3</v>
      </c>
      <c r="Q38">
        <v>4</v>
      </c>
      <c r="R38">
        <v>3</v>
      </c>
      <c r="S38">
        <v>4</v>
      </c>
      <c r="T38">
        <v>3</v>
      </c>
      <c r="U38">
        <v>4</v>
      </c>
      <c r="V38">
        <v>4</v>
      </c>
      <c r="W38">
        <v>3</v>
      </c>
      <c r="X38">
        <v>4</v>
      </c>
      <c r="Y38">
        <v>3</v>
      </c>
      <c r="Z38">
        <v>4</v>
      </c>
      <c r="AA38">
        <v>2</v>
      </c>
      <c r="AB38">
        <v>3</v>
      </c>
      <c r="AC38">
        <v>4</v>
      </c>
      <c r="AD38">
        <v>3</v>
      </c>
      <c r="AE38">
        <v>4</v>
      </c>
      <c r="AF38">
        <v>4</v>
      </c>
      <c r="AG38">
        <v>3</v>
      </c>
      <c r="AI38">
        <v>4</v>
      </c>
      <c r="AJ38">
        <v>4</v>
      </c>
      <c r="AK38">
        <v>4</v>
      </c>
      <c r="AL38">
        <v>4</v>
      </c>
      <c r="AM38">
        <v>4</v>
      </c>
      <c r="AN38">
        <v>3</v>
      </c>
      <c r="AO38">
        <v>4</v>
      </c>
      <c r="AP38">
        <v>3</v>
      </c>
      <c r="AQ38">
        <v>4</v>
      </c>
      <c r="AR38">
        <v>2</v>
      </c>
      <c r="AS38">
        <v>3</v>
      </c>
      <c r="AT38">
        <v>3</v>
      </c>
      <c r="AU38">
        <v>3</v>
      </c>
      <c r="AV38">
        <v>2</v>
      </c>
      <c r="AW38">
        <v>3</v>
      </c>
      <c r="AX38">
        <v>2</v>
      </c>
      <c r="AY38">
        <v>2</v>
      </c>
      <c r="AZ38">
        <v>4</v>
      </c>
      <c r="BA38">
        <v>2</v>
      </c>
      <c r="BB38">
        <v>3</v>
      </c>
      <c r="BC38">
        <v>2</v>
      </c>
      <c r="BD38">
        <v>4</v>
      </c>
      <c r="BE38">
        <v>2</v>
      </c>
      <c r="BF38">
        <v>3</v>
      </c>
      <c r="BG38">
        <v>4</v>
      </c>
      <c r="BH38">
        <v>1</v>
      </c>
      <c r="BI38">
        <v>10</v>
      </c>
      <c r="BJ38">
        <v>2</v>
      </c>
      <c r="BK38">
        <v>3</v>
      </c>
      <c r="BL38" s="2"/>
      <c r="BM38" s="2"/>
      <c r="BN38" s="2"/>
      <c r="BO38" s="2"/>
      <c r="BP38" s="2"/>
      <c r="BQ38" s="2"/>
      <c r="BR38" s="2"/>
      <c r="BS38" s="2"/>
      <c r="BT38" s="2"/>
    </row>
    <row r="39" spans="1:72">
      <c r="A39">
        <v>3</v>
      </c>
      <c r="B39">
        <v>3</v>
      </c>
      <c r="C39">
        <v>3</v>
      </c>
      <c r="D39">
        <v>4</v>
      </c>
      <c r="E39">
        <v>4</v>
      </c>
      <c r="F39">
        <v>4</v>
      </c>
      <c r="G39">
        <v>4</v>
      </c>
      <c r="H39">
        <v>4</v>
      </c>
      <c r="I39">
        <v>4</v>
      </c>
      <c r="J39">
        <v>4</v>
      </c>
      <c r="K39">
        <v>4</v>
      </c>
      <c r="L39">
        <v>4</v>
      </c>
      <c r="M39">
        <v>4</v>
      </c>
      <c r="N39">
        <v>4</v>
      </c>
      <c r="O39">
        <v>3</v>
      </c>
      <c r="P39">
        <v>4</v>
      </c>
      <c r="Q39">
        <v>4</v>
      </c>
      <c r="R39">
        <v>4</v>
      </c>
      <c r="S39">
        <v>4</v>
      </c>
      <c r="T39">
        <v>3</v>
      </c>
      <c r="U39">
        <v>4</v>
      </c>
      <c r="V39">
        <v>3</v>
      </c>
      <c r="W39">
        <v>3</v>
      </c>
      <c r="X39">
        <v>4</v>
      </c>
      <c r="Y39">
        <v>4</v>
      </c>
      <c r="Z39">
        <v>4</v>
      </c>
      <c r="AA39">
        <v>4</v>
      </c>
      <c r="AB39">
        <v>3</v>
      </c>
      <c r="AC39">
        <v>4</v>
      </c>
      <c r="AD39">
        <v>3</v>
      </c>
      <c r="AE39">
        <v>4</v>
      </c>
      <c r="AF39">
        <v>4</v>
      </c>
      <c r="AG39">
        <v>3</v>
      </c>
      <c r="AH39">
        <v>4</v>
      </c>
      <c r="AI39">
        <v>4</v>
      </c>
      <c r="AJ39">
        <v>4</v>
      </c>
      <c r="AK39">
        <v>4</v>
      </c>
      <c r="AL39">
        <v>4</v>
      </c>
      <c r="AM39">
        <v>4</v>
      </c>
      <c r="AN39">
        <v>4</v>
      </c>
      <c r="AO39">
        <v>2</v>
      </c>
      <c r="AP39">
        <v>4</v>
      </c>
      <c r="AQ39">
        <v>4</v>
      </c>
      <c r="AR39">
        <v>4</v>
      </c>
      <c r="AS39">
        <v>4</v>
      </c>
      <c r="AT39">
        <v>4</v>
      </c>
      <c r="AU39">
        <v>4</v>
      </c>
      <c r="AV39">
        <v>3</v>
      </c>
      <c r="AW39">
        <v>3</v>
      </c>
      <c r="AX39">
        <v>4</v>
      </c>
      <c r="AY39">
        <v>3</v>
      </c>
      <c r="AZ39">
        <v>4</v>
      </c>
      <c r="BA39">
        <v>3</v>
      </c>
      <c r="BB39">
        <v>4</v>
      </c>
      <c r="BC39">
        <v>3</v>
      </c>
      <c r="BD39">
        <v>4</v>
      </c>
      <c r="BE39">
        <v>3</v>
      </c>
      <c r="BF39">
        <v>3</v>
      </c>
      <c r="BG39">
        <v>4</v>
      </c>
      <c r="BH39">
        <v>1</v>
      </c>
      <c r="BI39">
        <v>10</v>
      </c>
      <c r="BJ39">
        <v>2</v>
      </c>
      <c r="BK39">
        <v>3</v>
      </c>
      <c r="BL39" s="2"/>
      <c r="BM39" s="2"/>
      <c r="BN39" s="2"/>
      <c r="BO39" s="2"/>
      <c r="BP39" s="2"/>
      <c r="BQ39" s="2"/>
      <c r="BR39" s="2"/>
      <c r="BS39" s="2"/>
      <c r="BT39" s="2"/>
    </row>
    <row r="40" spans="1:72">
      <c r="A40">
        <v>3</v>
      </c>
      <c r="B40">
        <v>4</v>
      </c>
      <c r="C40">
        <v>4</v>
      </c>
      <c r="D40">
        <v>3</v>
      </c>
      <c r="E40">
        <v>3</v>
      </c>
      <c r="F40">
        <v>4</v>
      </c>
      <c r="G40">
        <v>3</v>
      </c>
      <c r="H40">
        <v>4</v>
      </c>
      <c r="I40">
        <v>3</v>
      </c>
      <c r="J40">
        <v>3</v>
      </c>
      <c r="K40">
        <v>3</v>
      </c>
      <c r="L40">
        <v>3</v>
      </c>
      <c r="M40">
        <v>3</v>
      </c>
      <c r="N40">
        <v>4</v>
      </c>
      <c r="O40">
        <v>3</v>
      </c>
      <c r="P40">
        <v>3</v>
      </c>
      <c r="Q40">
        <v>4</v>
      </c>
      <c r="R40">
        <v>2</v>
      </c>
      <c r="S40">
        <v>4</v>
      </c>
      <c r="T40">
        <v>3</v>
      </c>
      <c r="U40">
        <v>3</v>
      </c>
      <c r="V40">
        <v>3</v>
      </c>
      <c r="W40">
        <v>3</v>
      </c>
      <c r="X40">
        <v>4</v>
      </c>
      <c r="Y40">
        <v>4</v>
      </c>
      <c r="Z40">
        <v>4</v>
      </c>
      <c r="AA40">
        <v>4</v>
      </c>
      <c r="AB40">
        <v>4</v>
      </c>
      <c r="AC40">
        <v>4</v>
      </c>
      <c r="AD40">
        <v>4</v>
      </c>
      <c r="AE40">
        <v>4</v>
      </c>
      <c r="AF40">
        <v>4</v>
      </c>
      <c r="AG40">
        <v>4</v>
      </c>
      <c r="AH40">
        <v>4</v>
      </c>
      <c r="AI40">
        <v>4</v>
      </c>
      <c r="AJ40">
        <v>4</v>
      </c>
      <c r="AK40">
        <v>4</v>
      </c>
      <c r="AL40">
        <v>4</v>
      </c>
      <c r="AM40">
        <v>4</v>
      </c>
      <c r="AN40">
        <v>3</v>
      </c>
      <c r="AO40">
        <v>3</v>
      </c>
      <c r="AP40">
        <v>3</v>
      </c>
      <c r="AQ40">
        <v>3</v>
      </c>
      <c r="AR40">
        <v>4</v>
      </c>
      <c r="AS40">
        <v>3</v>
      </c>
      <c r="AT40">
        <v>3</v>
      </c>
      <c r="AU40">
        <v>3</v>
      </c>
      <c r="AV40">
        <v>3</v>
      </c>
      <c r="AW40">
        <v>3</v>
      </c>
      <c r="AX40">
        <v>3</v>
      </c>
      <c r="AY40">
        <v>3</v>
      </c>
      <c r="AZ40">
        <v>3</v>
      </c>
      <c r="BA40">
        <v>3</v>
      </c>
      <c r="BB40">
        <v>3</v>
      </c>
      <c r="BC40">
        <v>3</v>
      </c>
      <c r="BD40">
        <v>3</v>
      </c>
      <c r="BE40">
        <v>3</v>
      </c>
      <c r="BF40">
        <v>3</v>
      </c>
      <c r="BG40">
        <v>4</v>
      </c>
      <c r="BH40">
        <v>2</v>
      </c>
      <c r="BI40">
        <v>11</v>
      </c>
      <c r="BJ40">
        <v>1</v>
      </c>
      <c r="BK40">
        <v>3</v>
      </c>
      <c r="BL40" s="2"/>
      <c r="BM40" s="2"/>
      <c r="BN40" s="2"/>
      <c r="BO40" s="2"/>
      <c r="BP40" s="2"/>
      <c r="BQ40" s="2"/>
      <c r="BR40" s="2"/>
      <c r="BS40" s="2"/>
      <c r="BT40" s="2"/>
    </row>
    <row r="41" spans="1:72">
      <c r="A41">
        <v>3</v>
      </c>
      <c r="B41">
        <v>3</v>
      </c>
      <c r="C41">
        <v>4</v>
      </c>
      <c r="D41">
        <v>3</v>
      </c>
      <c r="E41">
        <v>2</v>
      </c>
      <c r="F41">
        <v>4</v>
      </c>
      <c r="G41">
        <v>2</v>
      </c>
      <c r="H41">
        <v>3</v>
      </c>
      <c r="I41">
        <v>4</v>
      </c>
      <c r="J41">
        <v>3</v>
      </c>
      <c r="K41">
        <v>2</v>
      </c>
      <c r="L41">
        <v>2</v>
      </c>
      <c r="M41">
        <v>3</v>
      </c>
      <c r="N41">
        <v>2</v>
      </c>
      <c r="O41">
        <v>3</v>
      </c>
      <c r="P41">
        <v>3</v>
      </c>
      <c r="Q41">
        <v>4</v>
      </c>
      <c r="R41">
        <v>4</v>
      </c>
      <c r="S41">
        <v>4</v>
      </c>
      <c r="T41">
        <v>3</v>
      </c>
      <c r="U41">
        <v>3</v>
      </c>
      <c r="V41">
        <v>4</v>
      </c>
      <c r="W41">
        <v>3</v>
      </c>
      <c r="X41">
        <v>3</v>
      </c>
      <c r="Y41">
        <v>4</v>
      </c>
      <c r="Z41">
        <v>4</v>
      </c>
      <c r="AA41">
        <v>4</v>
      </c>
      <c r="AB41">
        <v>3</v>
      </c>
      <c r="AC41">
        <v>3</v>
      </c>
      <c r="AD41">
        <v>3</v>
      </c>
      <c r="AE41">
        <v>4</v>
      </c>
      <c r="AF41">
        <v>4</v>
      </c>
      <c r="AG41">
        <v>4</v>
      </c>
      <c r="AH41">
        <v>3</v>
      </c>
      <c r="AI41">
        <v>4</v>
      </c>
      <c r="AJ41">
        <v>4</v>
      </c>
      <c r="AK41">
        <v>4</v>
      </c>
      <c r="AL41">
        <v>4</v>
      </c>
      <c r="AM41">
        <v>4</v>
      </c>
      <c r="AN41">
        <v>3</v>
      </c>
      <c r="AO41">
        <v>2</v>
      </c>
      <c r="AP41">
        <v>3</v>
      </c>
      <c r="AQ41">
        <v>3</v>
      </c>
      <c r="AR41">
        <v>4</v>
      </c>
      <c r="AS41">
        <v>3</v>
      </c>
      <c r="AT41">
        <v>3</v>
      </c>
      <c r="AU41">
        <v>3</v>
      </c>
      <c r="AV41">
        <v>3</v>
      </c>
      <c r="AW41">
        <v>3</v>
      </c>
      <c r="AX41">
        <v>3</v>
      </c>
      <c r="AY41">
        <v>1</v>
      </c>
      <c r="AZ41">
        <v>2</v>
      </c>
      <c r="BA41">
        <v>3</v>
      </c>
      <c r="BB41">
        <v>3</v>
      </c>
      <c r="BC41">
        <v>3</v>
      </c>
      <c r="BD41">
        <v>4</v>
      </c>
      <c r="BE41">
        <v>3</v>
      </c>
      <c r="BF41">
        <v>3</v>
      </c>
      <c r="BG41">
        <v>3</v>
      </c>
      <c r="BH41">
        <v>1</v>
      </c>
      <c r="BI41">
        <v>10</v>
      </c>
      <c r="BJ41">
        <v>2</v>
      </c>
      <c r="BK41">
        <v>3</v>
      </c>
      <c r="BL41" s="2"/>
      <c r="BM41" s="2"/>
      <c r="BN41" s="2"/>
      <c r="BO41" s="2"/>
      <c r="BP41" s="2"/>
      <c r="BQ41" s="2"/>
      <c r="BR41" s="2"/>
      <c r="BS41" s="2"/>
      <c r="BT41" s="2"/>
    </row>
    <row r="42" spans="1:72">
      <c r="A42">
        <v>3</v>
      </c>
      <c r="B42">
        <v>2</v>
      </c>
      <c r="C42">
        <v>3</v>
      </c>
      <c r="D42">
        <v>4</v>
      </c>
      <c r="E42">
        <v>4</v>
      </c>
      <c r="F42">
        <v>4</v>
      </c>
      <c r="G42">
        <v>4</v>
      </c>
      <c r="H42">
        <v>4</v>
      </c>
      <c r="I42">
        <v>4</v>
      </c>
      <c r="J42">
        <v>4</v>
      </c>
      <c r="K42">
        <v>4</v>
      </c>
      <c r="L42">
        <v>4</v>
      </c>
      <c r="M42">
        <v>4</v>
      </c>
      <c r="N42">
        <v>2</v>
      </c>
      <c r="O42">
        <v>3</v>
      </c>
      <c r="P42">
        <v>4</v>
      </c>
      <c r="Q42">
        <v>4</v>
      </c>
      <c r="R42">
        <v>4</v>
      </c>
      <c r="S42">
        <v>4</v>
      </c>
      <c r="T42">
        <v>4</v>
      </c>
      <c r="U42">
        <v>4</v>
      </c>
      <c r="V42">
        <v>4</v>
      </c>
      <c r="W42">
        <v>3</v>
      </c>
      <c r="X42">
        <v>4</v>
      </c>
      <c r="Y42">
        <v>4</v>
      </c>
      <c r="Z42">
        <v>4</v>
      </c>
      <c r="AA42">
        <v>4</v>
      </c>
      <c r="AB42">
        <v>2</v>
      </c>
      <c r="AC42">
        <v>4</v>
      </c>
      <c r="AD42">
        <v>1</v>
      </c>
      <c r="AE42">
        <v>4</v>
      </c>
      <c r="AF42">
        <v>4</v>
      </c>
      <c r="AG42">
        <v>4</v>
      </c>
      <c r="AH42">
        <v>4</v>
      </c>
      <c r="AI42">
        <v>4</v>
      </c>
      <c r="AJ42">
        <v>4</v>
      </c>
      <c r="AK42">
        <v>4</v>
      </c>
      <c r="AL42">
        <v>4</v>
      </c>
      <c r="AM42">
        <v>4</v>
      </c>
      <c r="AN42">
        <v>4</v>
      </c>
      <c r="AO42">
        <v>4</v>
      </c>
      <c r="AP42">
        <v>4</v>
      </c>
      <c r="AQ42">
        <v>4</v>
      </c>
      <c r="AR42">
        <v>4</v>
      </c>
      <c r="AS42">
        <v>4</v>
      </c>
      <c r="AT42">
        <v>4</v>
      </c>
      <c r="AU42">
        <v>4</v>
      </c>
      <c r="AV42">
        <v>3</v>
      </c>
      <c r="AW42">
        <v>4</v>
      </c>
      <c r="AX42">
        <v>4</v>
      </c>
      <c r="AY42">
        <v>2</v>
      </c>
      <c r="AZ42">
        <v>4</v>
      </c>
      <c r="BA42">
        <v>1</v>
      </c>
      <c r="BB42">
        <v>4</v>
      </c>
      <c r="BC42">
        <v>1</v>
      </c>
      <c r="BD42">
        <v>4</v>
      </c>
      <c r="BE42">
        <v>1</v>
      </c>
      <c r="BF42">
        <v>4</v>
      </c>
      <c r="BG42">
        <v>4</v>
      </c>
      <c r="BH42">
        <v>1</v>
      </c>
      <c r="BI42">
        <v>99</v>
      </c>
      <c r="BJ42">
        <v>3</v>
      </c>
      <c r="BK42">
        <v>3</v>
      </c>
      <c r="BL42" s="2"/>
      <c r="BM42" s="2"/>
      <c r="BN42" s="2"/>
      <c r="BO42" s="2"/>
      <c r="BP42" s="2"/>
      <c r="BQ42" s="2"/>
      <c r="BR42" s="2"/>
      <c r="BS42" s="2"/>
      <c r="BT42" s="2"/>
    </row>
    <row r="43" spans="1:72">
      <c r="A43">
        <v>2</v>
      </c>
      <c r="B43">
        <v>4</v>
      </c>
      <c r="C43">
        <v>4</v>
      </c>
      <c r="D43">
        <v>3</v>
      </c>
      <c r="E43">
        <v>4</v>
      </c>
      <c r="F43">
        <v>4</v>
      </c>
      <c r="G43">
        <v>4</v>
      </c>
      <c r="H43">
        <v>4</v>
      </c>
      <c r="I43">
        <v>4</v>
      </c>
      <c r="J43">
        <v>4</v>
      </c>
      <c r="K43">
        <v>4</v>
      </c>
      <c r="L43">
        <v>4</v>
      </c>
      <c r="M43">
        <v>2</v>
      </c>
      <c r="N43">
        <v>2</v>
      </c>
      <c r="O43">
        <v>4</v>
      </c>
      <c r="P43">
        <v>2</v>
      </c>
      <c r="Q43">
        <v>4</v>
      </c>
      <c r="R43">
        <v>4</v>
      </c>
      <c r="S43">
        <v>4</v>
      </c>
      <c r="T43">
        <v>4</v>
      </c>
      <c r="U43">
        <v>2</v>
      </c>
      <c r="V43">
        <v>2</v>
      </c>
      <c r="W43">
        <v>2</v>
      </c>
      <c r="X43">
        <v>2</v>
      </c>
      <c r="Y43">
        <v>4</v>
      </c>
      <c r="Z43">
        <v>4</v>
      </c>
      <c r="AA43">
        <v>4</v>
      </c>
      <c r="AB43">
        <v>2</v>
      </c>
      <c r="AC43">
        <v>2</v>
      </c>
      <c r="AD43">
        <v>4</v>
      </c>
      <c r="AE43">
        <v>4</v>
      </c>
      <c r="AF43">
        <v>2</v>
      </c>
      <c r="AG43">
        <v>4</v>
      </c>
      <c r="AH43">
        <v>2</v>
      </c>
      <c r="AI43">
        <v>4</v>
      </c>
      <c r="AJ43">
        <v>4</v>
      </c>
      <c r="AK43">
        <v>4</v>
      </c>
      <c r="AL43">
        <v>4</v>
      </c>
      <c r="AM43">
        <v>4</v>
      </c>
      <c r="AN43">
        <v>2</v>
      </c>
      <c r="AO43">
        <v>2</v>
      </c>
      <c r="AP43">
        <v>2</v>
      </c>
      <c r="AQ43">
        <v>2</v>
      </c>
      <c r="AR43">
        <v>3</v>
      </c>
      <c r="AS43">
        <v>2</v>
      </c>
      <c r="AT43">
        <v>3</v>
      </c>
      <c r="AU43">
        <v>2</v>
      </c>
      <c r="AV43">
        <v>2</v>
      </c>
      <c r="AW43">
        <v>3</v>
      </c>
      <c r="AX43">
        <v>2</v>
      </c>
      <c r="AY43">
        <v>1</v>
      </c>
      <c r="AZ43">
        <v>4</v>
      </c>
      <c r="BA43">
        <v>1</v>
      </c>
      <c r="BB43">
        <v>2</v>
      </c>
      <c r="BC43">
        <v>1</v>
      </c>
      <c r="BD43">
        <v>3</v>
      </c>
      <c r="BE43">
        <v>1</v>
      </c>
      <c r="BF43">
        <v>4</v>
      </c>
      <c r="BG43">
        <v>3</v>
      </c>
      <c r="BH43">
        <v>2</v>
      </c>
      <c r="BI43">
        <v>12</v>
      </c>
      <c r="BJ43">
        <v>1</v>
      </c>
      <c r="BK43">
        <v>3</v>
      </c>
      <c r="BL43" s="2"/>
      <c r="BM43" s="2"/>
      <c r="BN43" s="2"/>
      <c r="BO43" s="2"/>
      <c r="BP43" s="2"/>
      <c r="BQ43" s="2"/>
      <c r="BR43" s="2"/>
      <c r="BS43" s="2"/>
      <c r="BT43" s="2"/>
    </row>
    <row r="44" spans="1:72">
      <c r="A44">
        <v>3</v>
      </c>
      <c r="B44">
        <v>3</v>
      </c>
      <c r="C44">
        <v>4</v>
      </c>
      <c r="D44">
        <v>4</v>
      </c>
      <c r="E44">
        <v>3</v>
      </c>
      <c r="F44">
        <v>4</v>
      </c>
      <c r="G44">
        <v>3</v>
      </c>
      <c r="H44">
        <v>3</v>
      </c>
      <c r="I44">
        <v>4</v>
      </c>
      <c r="J44">
        <v>3</v>
      </c>
      <c r="K44">
        <v>3</v>
      </c>
      <c r="L44">
        <v>3</v>
      </c>
      <c r="M44">
        <v>4</v>
      </c>
      <c r="N44">
        <v>3</v>
      </c>
      <c r="O44">
        <v>3</v>
      </c>
      <c r="P44">
        <v>4</v>
      </c>
      <c r="Q44">
        <v>4</v>
      </c>
      <c r="R44">
        <v>4</v>
      </c>
      <c r="S44">
        <v>4</v>
      </c>
      <c r="T44">
        <v>3</v>
      </c>
      <c r="U44">
        <v>4</v>
      </c>
      <c r="V44">
        <v>3</v>
      </c>
      <c r="W44">
        <v>3</v>
      </c>
      <c r="X44">
        <v>4</v>
      </c>
      <c r="Y44">
        <v>3</v>
      </c>
      <c r="Z44">
        <v>4</v>
      </c>
      <c r="AA44">
        <v>3</v>
      </c>
      <c r="AB44">
        <v>3</v>
      </c>
      <c r="AC44">
        <v>3</v>
      </c>
      <c r="AD44">
        <v>4</v>
      </c>
      <c r="AE44">
        <v>4</v>
      </c>
      <c r="AF44">
        <v>4</v>
      </c>
      <c r="AG44">
        <v>3</v>
      </c>
      <c r="AH44">
        <v>3</v>
      </c>
      <c r="AI44">
        <v>4</v>
      </c>
      <c r="AJ44">
        <v>4</v>
      </c>
      <c r="AK44">
        <v>4</v>
      </c>
      <c r="AL44">
        <v>4</v>
      </c>
      <c r="AM44">
        <v>4</v>
      </c>
      <c r="AN44">
        <v>3</v>
      </c>
      <c r="AO44">
        <v>3</v>
      </c>
      <c r="AP44">
        <v>3</v>
      </c>
      <c r="AQ44">
        <v>3</v>
      </c>
      <c r="AR44">
        <v>3</v>
      </c>
      <c r="AS44">
        <v>3</v>
      </c>
      <c r="AT44">
        <v>3</v>
      </c>
      <c r="AU44">
        <v>3</v>
      </c>
      <c r="AV44">
        <v>3</v>
      </c>
      <c r="AW44">
        <v>3</v>
      </c>
      <c r="AX44">
        <v>3</v>
      </c>
      <c r="AY44">
        <v>3</v>
      </c>
      <c r="AZ44">
        <v>4</v>
      </c>
      <c r="BA44">
        <v>4</v>
      </c>
      <c r="BB44">
        <v>3</v>
      </c>
      <c r="BC44">
        <v>4</v>
      </c>
      <c r="BD44">
        <v>3</v>
      </c>
      <c r="BE44">
        <v>4</v>
      </c>
      <c r="BF44">
        <v>3</v>
      </c>
      <c r="BG44">
        <v>4</v>
      </c>
      <c r="BH44">
        <v>1</v>
      </c>
      <c r="BI44">
        <v>10</v>
      </c>
      <c r="BJ44">
        <v>1</v>
      </c>
      <c r="BK44">
        <v>3</v>
      </c>
      <c r="BL44" s="2"/>
      <c r="BM44" s="2"/>
      <c r="BN44" s="2"/>
      <c r="BO44" s="2"/>
      <c r="BP44" s="2"/>
      <c r="BQ44" s="2"/>
      <c r="BR44" s="2"/>
      <c r="BS44" s="2"/>
      <c r="BT44" s="2"/>
    </row>
    <row r="45" spans="1:72">
      <c r="A45">
        <v>3</v>
      </c>
      <c r="B45">
        <v>3</v>
      </c>
      <c r="C45">
        <v>2</v>
      </c>
      <c r="D45">
        <v>3</v>
      </c>
      <c r="E45">
        <v>2</v>
      </c>
      <c r="F45">
        <v>4</v>
      </c>
      <c r="G45">
        <v>2</v>
      </c>
      <c r="H45">
        <v>4</v>
      </c>
      <c r="I45">
        <v>4</v>
      </c>
      <c r="J45">
        <v>2</v>
      </c>
      <c r="K45">
        <v>2</v>
      </c>
      <c r="L45">
        <v>2</v>
      </c>
      <c r="M45">
        <v>4</v>
      </c>
      <c r="N45">
        <v>3</v>
      </c>
      <c r="O45">
        <v>2</v>
      </c>
      <c r="P45">
        <v>4</v>
      </c>
      <c r="Q45">
        <v>4</v>
      </c>
      <c r="R45">
        <v>2</v>
      </c>
      <c r="S45">
        <v>4</v>
      </c>
      <c r="T45">
        <v>3</v>
      </c>
      <c r="U45">
        <v>4</v>
      </c>
      <c r="V45">
        <v>3</v>
      </c>
      <c r="W45">
        <v>2</v>
      </c>
      <c r="X45">
        <v>4</v>
      </c>
      <c r="Y45">
        <v>3</v>
      </c>
      <c r="Z45">
        <v>4</v>
      </c>
      <c r="AA45">
        <v>3</v>
      </c>
      <c r="AB45">
        <v>2</v>
      </c>
      <c r="AC45">
        <v>3</v>
      </c>
      <c r="AD45">
        <v>3</v>
      </c>
      <c r="AE45">
        <v>4</v>
      </c>
      <c r="AF45">
        <v>4</v>
      </c>
      <c r="AG45">
        <v>4</v>
      </c>
      <c r="AH45">
        <v>1</v>
      </c>
      <c r="AI45">
        <v>4</v>
      </c>
      <c r="AJ45">
        <v>4</v>
      </c>
      <c r="AK45">
        <v>4</v>
      </c>
      <c r="AL45">
        <v>4</v>
      </c>
      <c r="AM45">
        <v>4</v>
      </c>
      <c r="AN45">
        <v>1</v>
      </c>
      <c r="AO45">
        <v>2</v>
      </c>
      <c r="AP45">
        <v>1</v>
      </c>
      <c r="AQ45">
        <v>1</v>
      </c>
      <c r="AR45">
        <v>3</v>
      </c>
      <c r="AS45">
        <v>1</v>
      </c>
      <c r="AT45">
        <v>1</v>
      </c>
      <c r="AU45">
        <v>1</v>
      </c>
      <c r="AV45">
        <v>2</v>
      </c>
      <c r="AW45">
        <v>3</v>
      </c>
      <c r="AX45">
        <v>1</v>
      </c>
      <c r="AY45">
        <v>1</v>
      </c>
      <c r="AZ45">
        <v>3</v>
      </c>
      <c r="BA45">
        <v>1</v>
      </c>
      <c r="BB45">
        <v>2</v>
      </c>
      <c r="BC45">
        <v>1</v>
      </c>
      <c r="BD45">
        <v>3</v>
      </c>
      <c r="BE45">
        <v>1</v>
      </c>
      <c r="BF45">
        <v>2</v>
      </c>
      <c r="BG45">
        <v>3</v>
      </c>
      <c r="BH45">
        <v>1</v>
      </c>
      <c r="BI45">
        <v>10</v>
      </c>
      <c r="BJ45">
        <v>2</v>
      </c>
      <c r="BK45">
        <v>3</v>
      </c>
      <c r="BL45" s="2"/>
      <c r="BM45" s="2"/>
      <c r="BN45" s="2"/>
      <c r="BO45" s="2"/>
      <c r="BP45" s="2"/>
      <c r="BQ45" s="2"/>
      <c r="BR45" s="2"/>
      <c r="BS45" s="2"/>
      <c r="BT45" s="2"/>
    </row>
    <row r="46" spans="1:72">
      <c r="A46">
        <v>3</v>
      </c>
      <c r="B46">
        <v>2</v>
      </c>
      <c r="C46">
        <v>2</v>
      </c>
      <c r="D46">
        <v>3</v>
      </c>
      <c r="E46">
        <v>3</v>
      </c>
      <c r="F46">
        <v>4</v>
      </c>
      <c r="G46">
        <v>3</v>
      </c>
      <c r="H46">
        <v>3</v>
      </c>
      <c r="I46">
        <v>3</v>
      </c>
      <c r="J46">
        <v>4</v>
      </c>
      <c r="K46">
        <v>3</v>
      </c>
      <c r="L46">
        <v>3</v>
      </c>
      <c r="M46">
        <v>3</v>
      </c>
      <c r="N46">
        <v>3</v>
      </c>
      <c r="O46">
        <v>3</v>
      </c>
      <c r="P46">
        <v>3</v>
      </c>
      <c r="Q46">
        <v>4</v>
      </c>
      <c r="R46">
        <v>3</v>
      </c>
      <c r="S46">
        <v>4</v>
      </c>
      <c r="T46">
        <v>3</v>
      </c>
      <c r="U46">
        <v>3</v>
      </c>
      <c r="V46">
        <v>3</v>
      </c>
      <c r="W46">
        <v>3</v>
      </c>
      <c r="X46">
        <v>1</v>
      </c>
      <c r="Y46">
        <v>4</v>
      </c>
      <c r="Z46">
        <v>4</v>
      </c>
      <c r="AA46">
        <v>4</v>
      </c>
      <c r="AB46">
        <v>3</v>
      </c>
      <c r="AC46">
        <v>4</v>
      </c>
      <c r="AD46">
        <v>3</v>
      </c>
      <c r="AE46">
        <v>4</v>
      </c>
      <c r="AF46">
        <v>2</v>
      </c>
      <c r="AG46">
        <v>2</v>
      </c>
      <c r="AH46">
        <v>4</v>
      </c>
      <c r="AI46">
        <v>4</v>
      </c>
      <c r="AJ46">
        <v>4</v>
      </c>
      <c r="AK46">
        <v>4</v>
      </c>
      <c r="AL46">
        <v>4</v>
      </c>
      <c r="AM46">
        <v>4</v>
      </c>
      <c r="AN46">
        <v>4</v>
      </c>
      <c r="AO46">
        <v>4</v>
      </c>
      <c r="AP46">
        <v>4</v>
      </c>
      <c r="AQ46">
        <v>4</v>
      </c>
      <c r="AR46">
        <v>4</v>
      </c>
      <c r="AS46">
        <v>4</v>
      </c>
      <c r="AT46">
        <v>4</v>
      </c>
      <c r="AU46">
        <v>4</v>
      </c>
      <c r="AV46">
        <v>4</v>
      </c>
      <c r="AW46">
        <v>4</v>
      </c>
      <c r="AX46">
        <v>4</v>
      </c>
      <c r="AY46">
        <v>4</v>
      </c>
      <c r="AZ46">
        <v>4</v>
      </c>
      <c r="BA46">
        <v>4</v>
      </c>
      <c r="BB46">
        <v>4</v>
      </c>
      <c r="BC46">
        <v>4</v>
      </c>
      <c r="BD46">
        <v>4</v>
      </c>
      <c r="BE46">
        <v>4</v>
      </c>
      <c r="BF46">
        <v>4</v>
      </c>
      <c r="BG46">
        <v>4</v>
      </c>
      <c r="BH46">
        <v>1</v>
      </c>
      <c r="BI46">
        <v>11</v>
      </c>
      <c r="BJ46">
        <v>2</v>
      </c>
      <c r="BK46">
        <v>3</v>
      </c>
      <c r="BL46" s="2"/>
      <c r="BM46" s="2"/>
      <c r="BN46" s="2"/>
      <c r="BO46" s="2"/>
      <c r="BP46" s="2"/>
      <c r="BQ46" s="2"/>
      <c r="BR46" s="2"/>
      <c r="BS46" s="2"/>
      <c r="BT46" s="2"/>
    </row>
    <row r="47" spans="1:72">
      <c r="A47">
        <v>4</v>
      </c>
      <c r="B47">
        <v>4</v>
      </c>
      <c r="C47">
        <v>4</v>
      </c>
      <c r="D47">
        <v>4</v>
      </c>
      <c r="E47">
        <v>4</v>
      </c>
      <c r="F47">
        <v>4</v>
      </c>
      <c r="G47">
        <v>4</v>
      </c>
      <c r="H47">
        <v>4</v>
      </c>
      <c r="I47">
        <v>4</v>
      </c>
      <c r="J47">
        <v>4</v>
      </c>
      <c r="K47">
        <v>4</v>
      </c>
      <c r="L47">
        <v>4</v>
      </c>
      <c r="M47">
        <v>2</v>
      </c>
      <c r="N47">
        <v>4</v>
      </c>
      <c r="O47">
        <v>4</v>
      </c>
      <c r="P47">
        <v>4</v>
      </c>
      <c r="Q47">
        <v>3</v>
      </c>
      <c r="R47">
        <v>1</v>
      </c>
      <c r="S47">
        <v>3</v>
      </c>
      <c r="T47">
        <v>2</v>
      </c>
      <c r="U47">
        <v>4</v>
      </c>
      <c r="V47">
        <v>4</v>
      </c>
      <c r="W47">
        <v>3</v>
      </c>
      <c r="X47">
        <v>4</v>
      </c>
      <c r="Y47">
        <v>4</v>
      </c>
      <c r="Z47">
        <v>3</v>
      </c>
      <c r="AA47">
        <v>4</v>
      </c>
      <c r="AB47">
        <v>4</v>
      </c>
      <c r="AC47">
        <v>4</v>
      </c>
      <c r="AD47">
        <v>4</v>
      </c>
      <c r="AE47">
        <v>3</v>
      </c>
      <c r="AF47">
        <v>2</v>
      </c>
      <c r="AG47">
        <v>4</v>
      </c>
      <c r="AH47">
        <v>1</v>
      </c>
      <c r="AI47">
        <v>3</v>
      </c>
      <c r="AJ47">
        <v>3</v>
      </c>
      <c r="AK47">
        <v>3</v>
      </c>
      <c r="AL47">
        <v>3</v>
      </c>
      <c r="AM47">
        <v>3</v>
      </c>
      <c r="AN47">
        <v>2</v>
      </c>
      <c r="AO47">
        <v>1</v>
      </c>
      <c r="AP47">
        <v>2</v>
      </c>
      <c r="AQ47">
        <v>2</v>
      </c>
      <c r="AR47">
        <v>2</v>
      </c>
      <c r="AS47">
        <v>2</v>
      </c>
      <c r="AT47">
        <v>1</v>
      </c>
      <c r="AU47">
        <v>2</v>
      </c>
      <c r="AV47">
        <v>2</v>
      </c>
      <c r="AW47">
        <v>2</v>
      </c>
      <c r="AX47">
        <v>2</v>
      </c>
      <c r="AY47">
        <v>1</v>
      </c>
      <c r="AZ47">
        <v>2</v>
      </c>
      <c r="BA47">
        <v>1</v>
      </c>
      <c r="BB47">
        <v>4</v>
      </c>
      <c r="BC47">
        <v>1</v>
      </c>
      <c r="BD47">
        <v>1</v>
      </c>
      <c r="BE47">
        <v>1</v>
      </c>
      <c r="BF47">
        <v>4</v>
      </c>
      <c r="BG47">
        <v>2</v>
      </c>
      <c r="BH47">
        <v>2</v>
      </c>
      <c r="BI47">
        <v>12</v>
      </c>
      <c r="BJ47">
        <v>1</v>
      </c>
      <c r="BK47">
        <v>1</v>
      </c>
      <c r="BL47" s="2"/>
      <c r="BM47" s="2"/>
      <c r="BN47" s="2"/>
      <c r="BO47" s="2"/>
      <c r="BP47" s="2"/>
      <c r="BQ47" s="2"/>
      <c r="BR47" s="2"/>
      <c r="BS47" s="2"/>
      <c r="BT47" s="2"/>
    </row>
    <row r="48" spans="1:72">
      <c r="A48">
        <v>4</v>
      </c>
      <c r="B48">
        <v>3</v>
      </c>
      <c r="C48">
        <v>4</v>
      </c>
      <c r="D48">
        <v>4</v>
      </c>
      <c r="E48">
        <v>4</v>
      </c>
      <c r="F48">
        <v>4</v>
      </c>
      <c r="G48">
        <v>3</v>
      </c>
      <c r="H48">
        <v>3</v>
      </c>
      <c r="I48">
        <v>4</v>
      </c>
      <c r="J48">
        <v>4</v>
      </c>
      <c r="K48">
        <v>4</v>
      </c>
      <c r="L48">
        <v>4</v>
      </c>
      <c r="M48">
        <v>3</v>
      </c>
      <c r="N48">
        <v>3</v>
      </c>
      <c r="O48">
        <v>4</v>
      </c>
      <c r="P48">
        <v>3</v>
      </c>
      <c r="Q48">
        <v>4</v>
      </c>
      <c r="R48">
        <v>2</v>
      </c>
      <c r="S48">
        <v>4</v>
      </c>
      <c r="T48">
        <v>3</v>
      </c>
      <c r="U48">
        <v>3</v>
      </c>
      <c r="V48">
        <v>4</v>
      </c>
      <c r="W48">
        <v>4</v>
      </c>
      <c r="X48">
        <v>4</v>
      </c>
      <c r="Y48">
        <v>4</v>
      </c>
      <c r="Z48">
        <v>4</v>
      </c>
      <c r="AA48">
        <v>4</v>
      </c>
      <c r="AB48">
        <v>4</v>
      </c>
      <c r="AC48">
        <v>4</v>
      </c>
      <c r="AD48">
        <v>3</v>
      </c>
      <c r="AE48">
        <v>4</v>
      </c>
      <c r="AF48">
        <v>4</v>
      </c>
      <c r="AG48">
        <v>3</v>
      </c>
      <c r="AH48">
        <v>3</v>
      </c>
      <c r="AI48">
        <v>4</v>
      </c>
      <c r="AJ48">
        <v>4</v>
      </c>
      <c r="AK48">
        <v>4</v>
      </c>
      <c r="AL48">
        <v>4</v>
      </c>
      <c r="AM48">
        <v>4</v>
      </c>
      <c r="AN48">
        <v>3</v>
      </c>
      <c r="AO48">
        <v>3</v>
      </c>
      <c r="AP48">
        <v>3</v>
      </c>
      <c r="AQ48">
        <v>3</v>
      </c>
      <c r="AR48">
        <v>3</v>
      </c>
      <c r="AS48">
        <v>3</v>
      </c>
      <c r="AT48">
        <v>3</v>
      </c>
      <c r="AU48">
        <v>3</v>
      </c>
      <c r="AV48">
        <v>3</v>
      </c>
      <c r="AW48">
        <v>4</v>
      </c>
      <c r="AX48">
        <v>3</v>
      </c>
      <c r="AY48">
        <v>3</v>
      </c>
      <c r="AZ48">
        <v>4</v>
      </c>
      <c r="BA48">
        <v>4</v>
      </c>
      <c r="BB48">
        <v>4</v>
      </c>
      <c r="BC48">
        <v>4</v>
      </c>
      <c r="BD48">
        <v>4</v>
      </c>
      <c r="BE48">
        <v>4</v>
      </c>
      <c r="BF48">
        <v>4</v>
      </c>
      <c r="BG48">
        <v>4</v>
      </c>
      <c r="BH48">
        <v>1</v>
      </c>
      <c r="BI48">
        <v>12</v>
      </c>
      <c r="BJ48">
        <v>3</v>
      </c>
      <c r="BK48">
        <v>2</v>
      </c>
      <c r="BL48" s="2"/>
      <c r="BM48" s="2"/>
      <c r="BN48" s="2"/>
      <c r="BO48" s="2"/>
      <c r="BP48" s="2"/>
      <c r="BQ48" s="2"/>
      <c r="BR48" s="2"/>
      <c r="BS48" s="2"/>
      <c r="BT48" s="2"/>
    </row>
    <row r="49" spans="1:72">
      <c r="A49">
        <v>4</v>
      </c>
      <c r="B49">
        <v>4</v>
      </c>
      <c r="C49">
        <v>4</v>
      </c>
      <c r="D49">
        <v>4</v>
      </c>
      <c r="E49">
        <v>4</v>
      </c>
      <c r="F49">
        <v>4</v>
      </c>
      <c r="G49">
        <v>4</v>
      </c>
      <c r="H49">
        <v>4</v>
      </c>
      <c r="I49">
        <v>4</v>
      </c>
      <c r="J49">
        <v>3</v>
      </c>
      <c r="K49">
        <v>3</v>
      </c>
      <c r="L49">
        <v>4</v>
      </c>
      <c r="M49">
        <v>3</v>
      </c>
      <c r="N49">
        <v>2</v>
      </c>
      <c r="O49">
        <v>4</v>
      </c>
      <c r="P49">
        <v>3</v>
      </c>
      <c r="Q49">
        <v>4</v>
      </c>
      <c r="R49">
        <v>4</v>
      </c>
      <c r="S49">
        <v>4</v>
      </c>
      <c r="T49">
        <v>4</v>
      </c>
      <c r="U49">
        <v>4</v>
      </c>
      <c r="V49">
        <v>4</v>
      </c>
      <c r="W49">
        <v>4</v>
      </c>
      <c r="X49">
        <v>4</v>
      </c>
      <c r="Y49">
        <v>4</v>
      </c>
      <c r="Z49">
        <v>4</v>
      </c>
      <c r="AA49">
        <v>4</v>
      </c>
      <c r="AB49">
        <v>3</v>
      </c>
      <c r="AC49">
        <v>3</v>
      </c>
      <c r="AD49">
        <v>4</v>
      </c>
      <c r="AE49">
        <v>4</v>
      </c>
      <c r="AF49">
        <v>4</v>
      </c>
      <c r="AG49">
        <v>4</v>
      </c>
      <c r="AH49">
        <v>3</v>
      </c>
      <c r="AI49">
        <v>4</v>
      </c>
      <c r="AJ49">
        <v>4</v>
      </c>
      <c r="AK49">
        <v>4</v>
      </c>
      <c r="AL49">
        <v>4</v>
      </c>
      <c r="AM49">
        <v>4</v>
      </c>
      <c r="AN49">
        <v>4</v>
      </c>
      <c r="AO49">
        <v>3</v>
      </c>
      <c r="AP49">
        <v>4</v>
      </c>
      <c r="AQ49">
        <v>4</v>
      </c>
      <c r="AR49">
        <v>4</v>
      </c>
      <c r="AS49">
        <v>4</v>
      </c>
      <c r="AT49">
        <v>4</v>
      </c>
      <c r="AU49">
        <v>4</v>
      </c>
      <c r="AV49">
        <v>4</v>
      </c>
      <c r="AW49">
        <v>4</v>
      </c>
      <c r="AX49">
        <v>4</v>
      </c>
      <c r="AY49">
        <v>2</v>
      </c>
      <c r="AZ49">
        <v>3</v>
      </c>
      <c r="BA49">
        <v>3</v>
      </c>
      <c r="BB49">
        <v>4</v>
      </c>
      <c r="BC49">
        <v>3</v>
      </c>
      <c r="BD49">
        <v>4</v>
      </c>
      <c r="BE49">
        <v>3</v>
      </c>
      <c r="BF49">
        <v>4</v>
      </c>
      <c r="BG49">
        <v>4</v>
      </c>
      <c r="BH49">
        <v>1</v>
      </c>
      <c r="BI49">
        <v>12</v>
      </c>
      <c r="BJ49">
        <v>3</v>
      </c>
      <c r="BK49">
        <v>2</v>
      </c>
      <c r="BL49" s="2"/>
      <c r="BM49" s="2"/>
      <c r="BN49" s="2"/>
      <c r="BO49" s="2"/>
      <c r="BP49" s="2"/>
      <c r="BQ49" s="2"/>
      <c r="BR49" s="2"/>
      <c r="BS49" s="2"/>
      <c r="BT49" s="2"/>
    </row>
    <row r="50" spans="1:72">
      <c r="A50">
        <v>2</v>
      </c>
      <c r="B50">
        <v>2</v>
      </c>
      <c r="C50">
        <v>4</v>
      </c>
      <c r="D50">
        <v>3</v>
      </c>
      <c r="E50">
        <v>3</v>
      </c>
      <c r="F50">
        <v>4</v>
      </c>
      <c r="G50">
        <v>2</v>
      </c>
      <c r="H50">
        <v>2</v>
      </c>
      <c r="I50">
        <v>3</v>
      </c>
      <c r="J50">
        <v>3</v>
      </c>
      <c r="K50">
        <v>3</v>
      </c>
      <c r="L50">
        <v>4</v>
      </c>
      <c r="M50">
        <v>3</v>
      </c>
      <c r="N50">
        <v>3</v>
      </c>
      <c r="O50">
        <v>4</v>
      </c>
      <c r="P50">
        <v>4</v>
      </c>
      <c r="Q50">
        <v>4</v>
      </c>
      <c r="R50">
        <v>4</v>
      </c>
      <c r="S50">
        <v>2</v>
      </c>
      <c r="T50">
        <v>2</v>
      </c>
      <c r="U50">
        <v>4</v>
      </c>
      <c r="V50">
        <v>4</v>
      </c>
      <c r="W50">
        <v>3</v>
      </c>
      <c r="X50">
        <v>4</v>
      </c>
      <c r="Y50">
        <v>4</v>
      </c>
      <c r="Z50">
        <v>4</v>
      </c>
      <c r="AA50">
        <v>4</v>
      </c>
      <c r="AB50">
        <v>4</v>
      </c>
      <c r="AC50">
        <v>4</v>
      </c>
      <c r="AD50">
        <v>2</v>
      </c>
      <c r="AE50">
        <v>4</v>
      </c>
      <c r="AF50">
        <v>4</v>
      </c>
      <c r="AG50">
        <v>2</v>
      </c>
      <c r="AH50">
        <v>3</v>
      </c>
      <c r="AI50">
        <v>4</v>
      </c>
      <c r="AJ50">
        <v>4</v>
      </c>
      <c r="AK50">
        <v>4</v>
      </c>
      <c r="AL50">
        <v>4</v>
      </c>
      <c r="AM50">
        <v>2</v>
      </c>
      <c r="AN50">
        <v>4</v>
      </c>
      <c r="AO50">
        <v>4</v>
      </c>
      <c r="AP50">
        <v>4</v>
      </c>
      <c r="AQ50">
        <v>4</v>
      </c>
      <c r="AR50">
        <v>4</v>
      </c>
      <c r="AS50">
        <v>4</v>
      </c>
      <c r="AT50">
        <v>3</v>
      </c>
      <c r="AU50">
        <v>4</v>
      </c>
      <c r="AV50">
        <v>4</v>
      </c>
      <c r="AW50">
        <v>4</v>
      </c>
      <c r="AX50">
        <v>4</v>
      </c>
      <c r="AY50">
        <v>3</v>
      </c>
      <c r="AZ50">
        <v>4</v>
      </c>
      <c r="BA50">
        <v>4</v>
      </c>
      <c r="BB50">
        <v>4</v>
      </c>
      <c r="BC50">
        <v>3</v>
      </c>
      <c r="BD50">
        <v>4</v>
      </c>
      <c r="BE50">
        <v>3</v>
      </c>
      <c r="BF50">
        <v>4</v>
      </c>
      <c r="BG50">
        <v>4</v>
      </c>
      <c r="BH50">
        <v>1</v>
      </c>
      <c r="BI50">
        <v>12</v>
      </c>
      <c r="BJ50">
        <v>1</v>
      </c>
      <c r="BK50">
        <v>1</v>
      </c>
      <c r="BL50" s="2"/>
      <c r="BM50" s="2"/>
      <c r="BN50" s="2"/>
      <c r="BO50" s="2"/>
      <c r="BP50" s="2"/>
      <c r="BQ50" s="2"/>
      <c r="BR50" s="2"/>
      <c r="BS50" s="2"/>
      <c r="BT50" s="2"/>
    </row>
    <row r="51" spans="1:72">
      <c r="A51">
        <v>2</v>
      </c>
      <c r="B51">
        <v>2</v>
      </c>
      <c r="C51">
        <v>4</v>
      </c>
      <c r="D51">
        <v>3</v>
      </c>
      <c r="E51">
        <v>3</v>
      </c>
      <c r="F51">
        <v>4</v>
      </c>
      <c r="G51">
        <v>2</v>
      </c>
      <c r="H51">
        <v>2</v>
      </c>
      <c r="I51">
        <v>3</v>
      </c>
      <c r="J51">
        <v>3</v>
      </c>
      <c r="K51">
        <v>3</v>
      </c>
      <c r="L51">
        <v>4</v>
      </c>
      <c r="M51">
        <v>3</v>
      </c>
      <c r="N51">
        <v>3</v>
      </c>
      <c r="O51">
        <v>4</v>
      </c>
      <c r="P51">
        <v>4</v>
      </c>
      <c r="Q51">
        <v>4</v>
      </c>
      <c r="R51">
        <v>4</v>
      </c>
      <c r="S51">
        <v>2</v>
      </c>
      <c r="T51">
        <v>2</v>
      </c>
      <c r="U51">
        <v>4</v>
      </c>
      <c r="V51">
        <v>4</v>
      </c>
      <c r="W51">
        <v>3</v>
      </c>
      <c r="X51">
        <v>4</v>
      </c>
      <c r="Y51">
        <v>4</v>
      </c>
      <c r="Z51">
        <v>4</v>
      </c>
      <c r="AA51">
        <v>4</v>
      </c>
      <c r="AB51">
        <v>4</v>
      </c>
      <c r="AC51">
        <v>4</v>
      </c>
      <c r="AD51">
        <v>2</v>
      </c>
      <c r="AE51">
        <v>4</v>
      </c>
      <c r="AF51">
        <v>4</v>
      </c>
      <c r="AG51">
        <v>2</v>
      </c>
      <c r="AH51">
        <v>3</v>
      </c>
      <c r="AI51">
        <v>4</v>
      </c>
      <c r="AJ51">
        <v>4</v>
      </c>
      <c r="AK51">
        <v>4</v>
      </c>
      <c r="AL51">
        <v>4</v>
      </c>
      <c r="AM51">
        <v>2</v>
      </c>
      <c r="AN51">
        <v>4</v>
      </c>
      <c r="AO51">
        <v>2</v>
      </c>
      <c r="AP51">
        <v>4</v>
      </c>
      <c r="AQ51">
        <v>4</v>
      </c>
      <c r="AR51">
        <v>3</v>
      </c>
      <c r="AS51">
        <v>4</v>
      </c>
      <c r="AT51">
        <v>4</v>
      </c>
      <c r="AU51">
        <v>4</v>
      </c>
      <c r="AV51">
        <v>3</v>
      </c>
      <c r="AW51">
        <v>4</v>
      </c>
      <c r="AX51">
        <v>4</v>
      </c>
      <c r="AY51">
        <v>1</v>
      </c>
      <c r="AZ51">
        <v>3</v>
      </c>
      <c r="BA51">
        <v>2</v>
      </c>
      <c r="BB51">
        <v>3</v>
      </c>
      <c r="BC51">
        <v>3</v>
      </c>
      <c r="BD51">
        <v>3</v>
      </c>
      <c r="BE51">
        <v>2</v>
      </c>
      <c r="BF51">
        <v>4</v>
      </c>
      <c r="BG51">
        <v>4</v>
      </c>
      <c r="BH51">
        <v>1</v>
      </c>
      <c r="BI51">
        <v>12</v>
      </c>
      <c r="BJ51">
        <v>4</v>
      </c>
      <c r="BK51">
        <v>1</v>
      </c>
      <c r="BL51" s="2"/>
      <c r="BM51" s="2"/>
      <c r="BN51" s="2"/>
      <c r="BO51" s="2"/>
      <c r="BP51" s="2"/>
      <c r="BQ51" s="2"/>
      <c r="BR51" s="2"/>
      <c r="BS51" s="2"/>
      <c r="BT51" s="2"/>
    </row>
    <row r="52" spans="1:72">
      <c r="BL52" s="2"/>
      <c r="BM52" s="2"/>
      <c r="BN52" s="2"/>
      <c r="BO52" s="2"/>
      <c r="BP52" s="2"/>
      <c r="BQ52" s="2"/>
      <c r="BR52" s="2"/>
      <c r="BS52" s="2"/>
      <c r="BT52" s="2"/>
    </row>
    <row r="53" spans="1:72">
      <c r="BL53" s="2"/>
      <c r="BM53" s="2"/>
      <c r="BN53" s="2"/>
      <c r="BO53" s="2"/>
      <c r="BP53" s="2"/>
      <c r="BQ53" s="2"/>
      <c r="BR53" s="2"/>
      <c r="BS53" s="2"/>
      <c r="BT53" s="2"/>
    </row>
    <row r="54" spans="1:72">
      <c r="BL54" s="2"/>
      <c r="BM54" s="2"/>
      <c r="BN54" s="2"/>
      <c r="BO54" s="2"/>
      <c r="BP54" s="2"/>
      <c r="BQ54" s="2"/>
      <c r="BR54" s="2"/>
      <c r="BS54" s="2"/>
      <c r="BT54" s="2"/>
    </row>
    <row r="55" spans="1:72">
      <c r="BL55" s="2"/>
      <c r="BM55" s="2"/>
      <c r="BN55" s="2"/>
      <c r="BO55" s="2"/>
      <c r="BP55" s="2"/>
      <c r="BQ55" s="2"/>
      <c r="BR55" s="2"/>
      <c r="BS55" s="2"/>
      <c r="BT55" s="2"/>
    </row>
    <row r="56" spans="1:72">
      <c r="BL56" s="2"/>
      <c r="BM56" s="2"/>
      <c r="BN56" s="2"/>
      <c r="BO56" s="2"/>
      <c r="BP56" s="2"/>
      <c r="BQ56" s="2"/>
      <c r="BR56" s="2"/>
      <c r="BS56" s="2"/>
      <c r="BT56" s="2"/>
    </row>
    <row r="57" spans="1:72">
      <c r="BL57" s="2"/>
      <c r="BM57" s="2"/>
      <c r="BN57" s="2"/>
      <c r="BO57" s="2"/>
      <c r="BP57" s="2"/>
      <c r="BQ57" s="2"/>
      <c r="BR57" s="2"/>
      <c r="BS57" s="2"/>
      <c r="BT57" s="2"/>
    </row>
    <row r="58" spans="1:72">
      <c r="BL58" s="2"/>
      <c r="BM58" s="2"/>
      <c r="BN58" s="2"/>
      <c r="BO58" s="2"/>
      <c r="BP58" s="2"/>
      <c r="BQ58" s="2"/>
      <c r="BR58" s="2"/>
      <c r="BS58" s="2"/>
      <c r="BT58" s="2"/>
    </row>
    <row r="59" spans="1:72">
      <c r="BL59" s="2"/>
      <c r="BM59" s="2"/>
      <c r="BN59" s="2"/>
      <c r="BO59" s="2"/>
      <c r="BP59" s="2"/>
      <c r="BQ59" s="2"/>
      <c r="BR59" s="2"/>
      <c r="BS59" s="2"/>
      <c r="BT59" s="2"/>
    </row>
    <row r="60" spans="1:72">
      <c r="BL60" s="2"/>
      <c r="BM60" s="2"/>
      <c r="BN60" s="2"/>
      <c r="BO60" s="2"/>
      <c r="BP60" s="2"/>
      <c r="BQ60" s="2"/>
      <c r="BR60" s="2"/>
      <c r="BS60" s="2"/>
      <c r="BT60" s="2"/>
    </row>
    <row r="61" spans="1:72">
      <c r="BL61" s="2"/>
      <c r="BM61" s="2"/>
      <c r="BN61" s="2"/>
      <c r="BO61" s="2"/>
      <c r="BP61" s="2"/>
      <c r="BQ61" s="2"/>
      <c r="BR61" s="2"/>
      <c r="BS61" s="2"/>
      <c r="BT61" s="2"/>
    </row>
    <row r="62" spans="1:72">
      <c r="BL62" s="2"/>
      <c r="BM62" s="2"/>
      <c r="BN62" s="2"/>
      <c r="BO62" s="2"/>
      <c r="BP62" s="2"/>
      <c r="BQ62" s="2"/>
      <c r="BR62" s="2"/>
      <c r="BS62" s="2"/>
      <c r="BT62" s="2"/>
    </row>
    <row r="63" spans="1:72">
      <c r="BL63" s="2"/>
      <c r="BM63" s="2"/>
      <c r="BN63" s="2"/>
      <c r="BO63" s="2"/>
      <c r="BP63" s="2"/>
      <c r="BQ63" s="2"/>
      <c r="BR63" s="2"/>
      <c r="BS63" s="2"/>
      <c r="BT63" s="2"/>
    </row>
    <row r="64" spans="1:72">
      <c r="BL64" s="2"/>
      <c r="BM64" s="2"/>
      <c r="BN64" s="2"/>
      <c r="BO64" s="2"/>
      <c r="BP64" s="2"/>
      <c r="BQ64" s="2"/>
      <c r="BR64" s="2"/>
      <c r="BS64" s="2"/>
      <c r="BT64" s="2"/>
    </row>
    <row r="65" spans="64:72">
      <c r="BL65" s="2"/>
      <c r="BM65" s="2"/>
      <c r="BN65" s="2"/>
      <c r="BO65" s="2"/>
      <c r="BP65" s="2"/>
      <c r="BQ65" s="2"/>
      <c r="BR65" s="2"/>
      <c r="BS65" s="2"/>
      <c r="BT65" s="2"/>
    </row>
    <row r="66" spans="64:72">
      <c r="BL66" s="2"/>
      <c r="BM66" s="2"/>
      <c r="BN66" s="2"/>
      <c r="BO66" s="2"/>
      <c r="BP66" s="2"/>
      <c r="BQ66" s="2"/>
      <c r="BR66" s="2"/>
      <c r="BS66" s="2"/>
      <c r="BT66" s="2"/>
    </row>
    <row r="67" spans="64:72">
      <c r="BL67" s="2"/>
      <c r="BM67" s="2"/>
      <c r="BN67" s="2"/>
      <c r="BO67" s="2"/>
      <c r="BP67" s="2"/>
      <c r="BQ67" s="2"/>
      <c r="BR67" s="2"/>
      <c r="BS67" s="2"/>
      <c r="BT67" s="2"/>
    </row>
    <row r="68" spans="64:72">
      <c r="BL68" s="2"/>
      <c r="BM68" s="2"/>
      <c r="BN68" s="2"/>
      <c r="BO68" s="2"/>
      <c r="BP68" s="2"/>
      <c r="BQ68" s="2"/>
      <c r="BR68" s="2"/>
      <c r="BS68" s="2"/>
      <c r="BT68" s="2"/>
    </row>
    <row r="69" spans="64:72">
      <c r="BL69" s="2"/>
      <c r="BM69" s="2"/>
      <c r="BN69" s="2"/>
      <c r="BO69" s="2"/>
      <c r="BP69" s="2"/>
      <c r="BQ69" s="2"/>
      <c r="BR69" s="2"/>
      <c r="BS69" s="2"/>
      <c r="BT69" s="2"/>
    </row>
    <row r="70" spans="64:72">
      <c r="BL70" s="2"/>
      <c r="BM70" s="2"/>
      <c r="BN70" s="2"/>
      <c r="BO70" s="2"/>
      <c r="BP70" s="2"/>
      <c r="BQ70" s="2"/>
      <c r="BR70" s="2"/>
      <c r="BS70" s="2"/>
      <c r="BT70" s="2"/>
    </row>
    <row r="71" spans="64:72">
      <c r="BL71" s="2"/>
      <c r="BM71" s="2"/>
      <c r="BN71" s="2"/>
      <c r="BO71" s="2"/>
      <c r="BP71" s="2"/>
      <c r="BQ71" s="2"/>
      <c r="BR71" s="2"/>
      <c r="BS71" s="2"/>
      <c r="BT71" s="2"/>
    </row>
    <row r="72" spans="64:72">
      <c r="BL72" s="2"/>
      <c r="BM72" s="2"/>
      <c r="BN72" s="2"/>
      <c r="BO72" s="2"/>
      <c r="BP72" s="2"/>
      <c r="BQ72" s="2"/>
      <c r="BR72" s="2"/>
      <c r="BS72" s="2"/>
      <c r="BT72" s="2"/>
    </row>
    <row r="73" spans="64:72">
      <c r="BL73" s="2"/>
      <c r="BM73" s="2"/>
      <c r="BN73" s="2"/>
      <c r="BO73" s="2"/>
      <c r="BP73" s="2"/>
      <c r="BQ73" s="2"/>
      <c r="BR73" s="2"/>
      <c r="BS73" s="2"/>
      <c r="BT73" s="2"/>
    </row>
    <row r="74" spans="64:72">
      <c r="BL74" s="2"/>
      <c r="BM74" s="2"/>
      <c r="BN74" s="2"/>
      <c r="BO74" s="2"/>
      <c r="BP74" s="2"/>
      <c r="BQ74" s="2"/>
      <c r="BR74" s="2"/>
      <c r="BS74" s="2"/>
      <c r="BT74" s="2"/>
    </row>
    <row r="75" spans="64:72">
      <c r="BL75" s="2"/>
      <c r="BM75" s="2"/>
      <c r="BN75" s="2"/>
      <c r="BO75" s="2"/>
      <c r="BP75" s="2"/>
      <c r="BQ75" s="2"/>
      <c r="BR75" s="2"/>
      <c r="BS75" s="2"/>
      <c r="BT75" s="2"/>
    </row>
    <row r="76" spans="64:72">
      <c r="BL76" s="2"/>
      <c r="BM76" s="2"/>
      <c r="BN76" s="2"/>
      <c r="BO76" s="2"/>
      <c r="BP76" s="2"/>
      <c r="BQ76" s="2"/>
      <c r="BR76" s="2"/>
      <c r="BS76" s="2"/>
      <c r="BT76" s="2"/>
    </row>
    <row r="77" spans="64:72">
      <c r="BL77" s="2"/>
      <c r="BM77" s="2"/>
      <c r="BN77" s="2"/>
      <c r="BO77" s="2"/>
      <c r="BP77" s="2"/>
      <c r="BQ77" s="2"/>
      <c r="BR77" s="2"/>
      <c r="BS77" s="2"/>
      <c r="BT77" s="2"/>
    </row>
    <row r="78" spans="64:72">
      <c r="BL78" s="2"/>
      <c r="BM78" s="2"/>
      <c r="BN78" s="2"/>
      <c r="BO78" s="2"/>
      <c r="BP78" s="2"/>
      <c r="BQ78" s="2"/>
      <c r="BR78" s="2"/>
      <c r="BS78" s="2"/>
      <c r="BT78" s="2"/>
    </row>
    <row r="79" spans="64:72">
      <c r="BL79" s="2"/>
      <c r="BM79" s="2"/>
      <c r="BN79" s="2"/>
      <c r="BO79" s="2"/>
      <c r="BP79" s="2"/>
      <c r="BQ79" s="2"/>
      <c r="BR79" s="2"/>
      <c r="BS79" s="2"/>
      <c r="BT79" s="2"/>
    </row>
    <row r="80" spans="64:72">
      <c r="BL80" s="2"/>
      <c r="BM80" s="2"/>
      <c r="BN80" s="2"/>
      <c r="BO80" s="2"/>
      <c r="BP80" s="2"/>
      <c r="BQ80" s="2"/>
      <c r="BR80" s="2"/>
      <c r="BS80" s="2"/>
      <c r="BT80" s="2"/>
    </row>
    <row r="81" spans="64:72">
      <c r="BL81" s="2"/>
      <c r="BM81" s="2"/>
      <c r="BN81" s="2"/>
      <c r="BO81" s="2"/>
      <c r="BP81" s="2"/>
      <c r="BQ81" s="2"/>
      <c r="BR81" s="2"/>
      <c r="BS81" s="2"/>
      <c r="BT81" s="2"/>
    </row>
    <row r="82" spans="64:72">
      <c r="BL82" s="2"/>
      <c r="BM82" s="2"/>
      <c r="BN82" s="2"/>
      <c r="BO82" s="2"/>
      <c r="BP82" s="2"/>
      <c r="BQ82" s="2"/>
      <c r="BR82" s="2"/>
      <c r="BS82" s="2"/>
      <c r="BT82" s="2"/>
    </row>
    <row r="83" spans="64:72">
      <c r="BL83" s="2"/>
      <c r="BM83" s="2"/>
      <c r="BN83" s="2"/>
      <c r="BO83" s="2"/>
      <c r="BP83" s="2"/>
      <c r="BQ83" s="2"/>
      <c r="BR83" s="2"/>
      <c r="BS83" s="2"/>
      <c r="BT83" s="2"/>
    </row>
    <row r="84" spans="64:72">
      <c r="BL84" s="2"/>
      <c r="BM84" s="2"/>
      <c r="BN84" s="2"/>
      <c r="BO84" s="2"/>
      <c r="BP84" s="2"/>
      <c r="BQ84" s="2"/>
      <c r="BR84" s="2"/>
      <c r="BS84" s="2"/>
      <c r="BT84" s="2"/>
    </row>
    <row r="85" spans="64:72">
      <c r="BL85" s="2"/>
      <c r="BM85" s="2"/>
      <c r="BN85" s="2"/>
      <c r="BO85" s="2"/>
      <c r="BP85" s="2"/>
      <c r="BQ85" s="2"/>
      <c r="BR85" s="2"/>
      <c r="BS85" s="2"/>
      <c r="BT85" s="2"/>
    </row>
    <row r="86" spans="64:72">
      <c r="BL86" s="2"/>
      <c r="BM86" s="2"/>
      <c r="BN86" s="2"/>
      <c r="BO86" s="2"/>
      <c r="BP86" s="2"/>
      <c r="BQ86" s="2"/>
      <c r="BR86" s="2"/>
      <c r="BS86" s="2"/>
      <c r="BT86" s="2"/>
    </row>
    <row r="87" spans="64:72">
      <c r="BL87" s="2"/>
      <c r="BM87" s="2"/>
      <c r="BN87" s="2"/>
      <c r="BO87" s="2"/>
      <c r="BP87" s="2"/>
      <c r="BQ87" s="2"/>
      <c r="BR87" s="2"/>
      <c r="BS87" s="2"/>
      <c r="BT87" s="2"/>
    </row>
    <row r="88" spans="64:72">
      <c r="BL88" s="2"/>
      <c r="BM88" s="2"/>
      <c r="BN88" s="2"/>
      <c r="BO88" s="2"/>
      <c r="BP88" s="2"/>
      <c r="BQ88" s="2"/>
      <c r="BR88" s="2"/>
      <c r="BS88" s="2"/>
      <c r="BT88" s="2"/>
    </row>
    <row r="89" spans="64:72">
      <c r="BL89" s="2"/>
      <c r="BM89" s="2"/>
      <c r="BN89" s="2"/>
      <c r="BO89" s="2"/>
      <c r="BP89" s="2"/>
      <c r="BQ89" s="2"/>
      <c r="BR89" s="2"/>
      <c r="BS89" s="2"/>
      <c r="BT89" s="2"/>
    </row>
    <row r="90" spans="64:72">
      <c r="BL90" s="2"/>
      <c r="BM90" s="2"/>
      <c r="BN90" s="2"/>
      <c r="BO90" s="2"/>
      <c r="BP90" s="2"/>
      <c r="BQ90" s="2"/>
      <c r="BR90" s="2"/>
      <c r="BS90" s="2"/>
      <c r="BT90" s="2"/>
    </row>
    <row r="91" spans="64:72">
      <c r="BL91" s="2"/>
      <c r="BM91" s="2"/>
      <c r="BN91" s="2"/>
      <c r="BO91" s="2"/>
      <c r="BP91" s="2"/>
      <c r="BQ91" s="2"/>
      <c r="BR91" s="2"/>
      <c r="BS91" s="2"/>
      <c r="BT91" s="2"/>
    </row>
    <row r="92" spans="64:72">
      <c r="BL92" s="2"/>
      <c r="BM92" s="2"/>
      <c r="BN92" s="2"/>
      <c r="BO92" s="2"/>
      <c r="BP92" s="2"/>
      <c r="BQ92" s="2"/>
      <c r="BR92" s="2"/>
      <c r="BS92" s="2"/>
      <c r="BT92" s="2"/>
    </row>
    <row r="93" spans="64:72">
      <c r="BL93" s="2"/>
      <c r="BM93" s="2"/>
      <c r="BN93" s="2"/>
      <c r="BO93" s="2"/>
      <c r="BP93" s="2"/>
      <c r="BQ93" s="2"/>
      <c r="BR93" s="2"/>
      <c r="BS93" s="2"/>
      <c r="BT93" s="2"/>
    </row>
    <row r="94" spans="64:72">
      <c r="BL94" s="2"/>
      <c r="BM94" s="2"/>
      <c r="BN94" s="2"/>
      <c r="BO94" s="2"/>
      <c r="BP94" s="2"/>
      <c r="BQ94" s="2"/>
      <c r="BR94" s="2"/>
      <c r="BS94" s="2"/>
      <c r="BT94" s="2"/>
    </row>
    <row r="95" spans="64:72">
      <c r="BL95" s="2"/>
      <c r="BM95" s="2"/>
      <c r="BN95" s="2"/>
      <c r="BO95" s="2"/>
      <c r="BP95" s="2"/>
      <c r="BQ95" s="2"/>
      <c r="BR95" s="2"/>
      <c r="BS95" s="2"/>
      <c r="BT95" s="2"/>
    </row>
    <row r="96" spans="64:72">
      <c r="BL96" s="2"/>
      <c r="BM96" s="2"/>
      <c r="BN96" s="2"/>
      <c r="BO96" s="2"/>
      <c r="BP96" s="2"/>
      <c r="BQ96" s="2"/>
      <c r="BR96" s="2"/>
      <c r="BS96" s="2"/>
      <c r="BT96" s="2"/>
    </row>
    <row r="97" spans="64:72">
      <c r="BL97" s="2"/>
      <c r="BM97" s="2"/>
      <c r="BN97" s="2"/>
      <c r="BO97" s="2"/>
      <c r="BP97" s="2"/>
      <c r="BQ97" s="2"/>
      <c r="BR97" s="2"/>
      <c r="BS97" s="2"/>
      <c r="BT97" s="2"/>
    </row>
    <row r="98" spans="64:72">
      <c r="BL98" s="2"/>
      <c r="BM98" s="2"/>
      <c r="BN98" s="2"/>
      <c r="BO98" s="2"/>
      <c r="BP98" s="2"/>
      <c r="BQ98" s="2"/>
      <c r="BR98" s="2"/>
      <c r="BS98" s="2"/>
      <c r="BT98" s="2"/>
    </row>
    <row r="99" spans="64:72">
      <c r="BL99" s="2"/>
      <c r="BM99" s="2"/>
      <c r="BN99" s="2"/>
      <c r="BO99" s="2"/>
      <c r="BP99" s="2"/>
      <c r="BQ99" s="2"/>
      <c r="BR99" s="2"/>
      <c r="BS99" s="2"/>
      <c r="BT99" s="2"/>
    </row>
    <row r="100" spans="64:72">
      <c r="BL100" s="2"/>
      <c r="BM100" s="2"/>
      <c r="BN100" s="2"/>
      <c r="BO100" s="2"/>
      <c r="BP100" s="2"/>
      <c r="BQ100" s="2"/>
      <c r="BR100" s="2"/>
      <c r="BS100" s="2"/>
      <c r="BT100" s="2"/>
    </row>
    <row r="101" spans="64:72">
      <c r="BL101" s="2"/>
      <c r="BM101" s="2"/>
      <c r="BN101" s="2"/>
      <c r="BO101" s="2"/>
      <c r="BP101" s="2"/>
      <c r="BQ101" s="2"/>
      <c r="BR101" s="2"/>
      <c r="BS101" s="2"/>
      <c r="BT101" s="2"/>
    </row>
    <row r="102" spans="64:72">
      <c r="BL102" s="2"/>
      <c r="BM102" s="2"/>
      <c r="BN102" s="2"/>
      <c r="BO102" s="2"/>
      <c r="BP102" s="2"/>
      <c r="BQ102" s="2"/>
      <c r="BR102" s="2"/>
      <c r="BS102" s="2"/>
      <c r="BT102" s="2"/>
    </row>
    <row r="103" spans="64:72">
      <c r="BL103" s="2"/>
      <c r="BM103" s="2"/>
      <c r="BN103" s="2"/>
      <c r="BO103" s="2"/>
      <c r="BP103" s="2"/>
      <c r="BQ103" s="2"/>
      <c r="BR103" s="2"/>
      <c r="BS103" s="2"/>
      <c r="BT103" s="2"/>
    </row>
    <row r="104" spans="64:72">
      <c r="BL104" s="2"/>
      <c r="BM104" s="2"/>
      <c r="BN104" s="2"/>
      <c r="BO104" s="2"/>
      <c r="BP104" s="2"/>
      <c r="BQ104" s="2"/>
      <c r="BR104" s="2"/>
      <c r="BS104" s="2"/>
      <c r="BT104" s="2"/>
    </row>
    <row r="105" spans="64:72">
      <c r="BL105" s="2"/>
      <c r="BM105" s="2"/>
      <c r="BN105" s="2"/>
      <c r="BO105" s="2"/>
      <c r="BP105" s="2"/>
      <c r="BQ105" s="2"/>
      <c r="BR105" s="2"/>
      <c r="BS105" s="2"/>
      <c r="BT105" s="2"/>
    </row>
    <row r="106" spans="64:72">
      <c r="BL106" s="2"/>
      <c r="BM106" s="2"/>
      <c r="BN106" s="2"/>
      <c r="BO106" s="2"/>
      <c r="BP106" s="2"/>
      <c r="BQ106" s="2"/>
      <c r="BR106" s="2"/>
      <c r="BS106" s="2"/>
      <c r="BT106" s="2"/>
    </row>
    <row r="107" spans="64:72">
      <c r="BL107" s="2"/>
      <c r="BM107" s="2"/>
      <c r="BN107" s="2"/>
      <c r="BO107" s="2"/>
      <c r="BP107" s="2"/>
      <c r="BQ107" s="2"/>
      <c r="BR107" s="2"/>
      <c r="BS107" s="2"/>
      <c r="BT107" s="2"/>
    </row>
    <row r="108" spans="64:72">
      <c r="BL108" s="2"/>
      <c r="BM108" s="2"/>
      <c r="BN108" s="2"/>
      <c r="BO108" s="2"/>
      <c r="BP108" s="2"/>
      <c r="BQ108" s="2"/>
      <c r="BR108" s="2"/>
      <c r="BS108" s="2"/>
      <c r="BT108" s="2"/>
    </row>
    <row r="109" spans="64:72">
      <c r="BL109" s="2"/>
      <c r="BM109" s="2"/>
      <c r="BN109" s="2"/>
      <c r="BO109" s="2"/>
      <c r="BP109" s="2"/>
      <c r="BQ109" s="2"/>
      <c r="BR109" s="2"/>
      <c r="BS109" s="2"/>
      <c r="BT109" s="2"/>
    </row>
    <row r="110" spans="64:72">
      <c r="BL110" s="2"/>
      <c r="BM110" s="2"/>
      <c r="BN110" s="2"/>
      <c r="BO110" s="2"/>
      <c r="BP110" s="2"/>
      <c r="BQ110" s="2"/>
      <c r="BR110" s="2"/>
      <c r="BS110" s="2"/>
      <c r="BT110" s="2"/>
    </row>
    <row r="111" spans="64:72">
      <c r="BL111" s="2"/>
      <c r="BM111" s="2"/>
      <c r="BN111" s="2"/>
      <c r="BO111" s="2"/>
      <c r="BP111" s="2"/>
      <c r="BQ111" s="2"/>
      <c r="BR111" s="2"/>
      <c r="BS111" s="2"/>
      <c r="BT111" s="2"/>
    </row>
    <row r="112" spans="64:72">
      <c r="BL112" s="2"/>
      <c r="BM112" s="2"/>
      <c r="BN112" s="2"/>
      <c r="BO112" s="2"/>
      <c r="BP112" s="2"/>
      <c r="BQ112" s="2"/>
      <c r="BR112" s="2"/>
      <c r="BS112" s="2"/>
      <c r="BT112" s="2"/>
    </row>
    <row r="113" spans="64:72">
      <c r="BL113" s="2"/>
      <c r="BM113" s="2"/>
      <c r="BN113" s="2"/>
      <c r="BO113" s="2"/>
      <c r="BP113" s="2"/>
      <c r="BQ113" s="2"/>
      <c r="BR113" s="2"/>
      <c r="BS113" s="2"/>
      <c r="BT113" s="2"/>
    </row>
    <row r="114" spans="64:72">
      <c r="BL114" s="2"/>
      <c r="BM114" s="2"/>
      <c r="BN114" s="2"/>
      <c r="BO114" s="2"/>
      <c r="BP114" s="2"/>
      <c r="BQ114" s="2"/>
      <c r="BR114" s="2"/>
      <c r="BS114" s="2"/>
      <c r="BT114" s="2"/>
    </row>
    <row r="115" spans="64:72">
      <c r="BL115" s="2"/>
      <c r="BM115" s="2"/>
      <c r="BN115" s="2"/>
      <c r="BO115" s="2"/>
      <c r="BP115" s="2"/>
      <c r="BQ115" s="2"/>
      <c r="BR115" s="2"/>
      <c r="BS115" s="2"/>
      <c r="BT115" s="2"/>
    </row>
    <row r="116" spans="64:72">
      <c r="BL116" s="2"/>
      <c r="BM116" s="2"/>
      <c r="BN116" s="2"/>
      <c r="BO116" s="2"/>
      <c r="BP116" s="2"/>
      <c r="BQ116" s="2"/>
      <c r="BR116" s="2"/>
      <c r="BS116" s="2"/>
      <c r="BT116" s="2"/>
    </row>
    <row r="117" spans="64:72">
      <c r="BL117" s="2"/>
      <c r="BM117" s="2"/>
      <c r="BN117" s="2"/>
      <c r="BO117" s="2"/>
      <c r="BP117" s="2"/>
      <c r="BQ117" s="2"/>
      <c r="BR117" s="2"/>
      <c r="BS117" s="2"/>
      <c r="BT117" s="2"/>
    </row>
    <row r="118" spans="64:72">
      <c r="BL118" s="2"/>
      <c r="BM118" s="2"/>
      <c r="BN118" s="2"/>
      <c r="BO118" s="2"/>
      <c r="BP118" s="2"/>
      <c r="BQ118" s="2"/>
      <c r="BR118" s="2"/>
      <c r="BS118" s="2"/>
      <c r="BT118" s="2"/>
    </row>
    <row r="119" spans="64:72">
      <c r="BL119" s="2"/>
      <c r="BM119" s="2"/>
      <c r="BN119" s="2"/>
      <c r="BO119" s="2"/>
      <c r="BP119" s="2"/>
      <c r="BQ119" s="2"/>
      <c r="BR119" s="2"/>
      <c r="BS119" s="2"/>
      <c r="BT119" s="2"/>
    </row>
    <row r="120" spans="64:72">
      <c r="BL120" s="2"/>
      <c r="BM120" s="2"/>
      <c r="BN120" s="2"/>
      <c r="BO120" s="2"/>
      <c r="BP120" s="2"/>
      <c r="BQ120" s="2"/>
      <c r="BR120" s="2"/>
      <c r="BS120" s="2"/>
      <c r="BT120" s="2"/>
    </row>
    <row r="121" spans="64:72">
      <c r="BL121" s="2"/>
      <c r="BM121" s="2"/>
      <c r="BN121" s="2"/>
      <c r="BO121" s="2"/>
      <c r="BP121" s="2"/>
      <c r="BQ121" s="2"/>
      <c r="BR121" s="2"/>
      <c r="BS121" s="2"/>
      <c r="BT121" s="2"/>
    </row>
    <row r="122" spans="64:72">
      <c r="BL122" s="2"/>
      <c r="BM122" s="2"/>
      <c r="BN122" s="2"/>
      <c r="BO122" s="2"/>
      <c r="BP122" s="2"/>
      <c r="BQ122" s="2"/>
      <c r="BR122" s="2"/>
      <c r="BS122" s="2"/>
      <c r="BT122" s="2"/>
    </row>
    <row r="123" spans="64:72">
      <c r="BL123" s="2"/>
      <c r="BM123" s="2"/>
      <c r="BN123" s="2"/>
      <c r="BO123" s="2"/>
      <c r="BP123" s="2"/>
      <c r="BQ123" s="2"/>
      <c r="BR123" s="2"/>
      <c r="BS123" s="2"/>
      <c r="BT123" s="2"/>
    </row>
    <row r="124" spans="64:72">
      <c r="BL124" s="2"/>
      <c r="BM124" s="2"/>
      <c r="BN124" s="2"/>
      <c r="BO124" s="2"/>
      <c r="BP124" s="2"/>
      <c r="BQ124" s="2"/>
      <c r="BR124" s="2"/>
      <c r="BS124" s="2"/>
      <c r="BT124" s="2"/>
    </row>
    <row r="125" spans="64:72">
      <c r="BL125" s="2"/>
      <c r="BM125" s="2"/>
      <c r="BN125" s="2"/>
      <c r="BO125" s="2"/>
      <c r="BP125" s="2"/>
      <c r="BQ125" s="2"/>
      <c r="BR125" s="2"/>
      <c r="BS125" s="2"/>
      <c r="BT125" s="2"/>
    </row>
    <row r="126" spans="64:72">
      <c r="BL126" s="2"/>
      <c r="BM126" s="2"/>
      <c r="BN126" s="2"/>
      <c r="BO126" s="2"/>
      <c r="BP126" s="2"/>
      <c r="BQ126" s="2"/>
      <c r="BR126" s="2"/>
      <c r="BS126" s="2"/>
      <c r="BT126" s="2"/>
    </row>
    <row r="127" spans="64:72">
      <c r="BL127" s="2"/>
      <c r="BM127" s="2"/>
      <c r="BN127" s="2"/>
      <c r="BO127" s="2"/>
      <c r="BP127" s="2"/>
      <c r="BQ127" s="2"/>
      <c r="BR127" s="2"/>
      <c r="BS127" s="2"/>
      <c r="BT127" s="2"/>
    </row>
    <row r="128" spans="64:72">
      <c r="BL128" s="2"/>
      <c r="BM128" s="2"/>
      <c r="BN128" s="2"/>
      <c r="BO128" s="2"/>
      <c r="BP128" s="2"/>
      <c r="BQ128" s="2"/>
      <c r="BR128" s="2"/>
      <c r="BS128" s="2"/>
      <c r="BT128" s="2"/>
    </row>
    <row r="129" spans="64:72">
      <c r="BL129" s="2"/>
      <c r="BM129" s="2"/>
      <c r="BN129" s="2"/>
      <c r="BO129" s="2"/>
      <c r="BP129" s="2"/>
      <c r="BQ129" s="2"/>
      <c r="BR129" s="2"/>
      <c r="BS129" s="2"/>
      <c r="BT129" s="2"/>
    </row>
    <row r="130" spans="64:72">
      <c r="BL130" s="2"/>
      <c r="BM130" s="2"/>
      <c r="BN130" s="2"/>
      <c r="BO130" s="2"/>
      <c r="BP130" s="2"/>
      <c r="BQ130" s="2"/>
      <c r="BR130" s="2"/>
      <c r="BS130" s="2"/>
      <c r="BT130" s="2"/>
    </row>
    <row r="131" spans="64:72">
      <c r="BL131" s="2"/>
      <c r="BM131" s="2"/>
      <c r="BN131" s="2"/>
      <c r="BO131" s="2"/>
      <c r="BP131" s="2"/>
      <c r="BQ131" s="2"/>
      <c r="BR131" s="2"/>
      <c r="BS131" s="2"/>
      <c r="BT131" s="2"/>
    </row>
    <row r="132" spans="64:72">
      <c r="BL132" s="2"/>
      <c r="BM132" s="2"/>
      <c r="BN132" s="2"/>
      <c r="BO132" s="2"/>
      <c r="BP132" s="2"/>
      <c r="BQ132" s="2"/>
      <c r="BR132" s="2"/>
      <c r="BS132" s="2"/>
      <c r="BT132" s="2"/>
    </row>
    <row r="133" spans="64:72">
      <c r="BL133" s="2"/>
      <c r="BM133" s="2"/>
      <c r="BN133" s="2"/>
      <c r="BO133" s="2"/>
      <c r="BP133" s="2"/>
      <c r="BQ133" s="2"/>
      <c r="BR133" s="2"/>
      <c r="BS133" s="2"/>
      <c r="BT133" s="2"/>
    </row>
    <row r="134" spans="64:72">
      <c r="BL134" s="2"/>
      <c r="BM134" s="2"/>
      <c r="BN134" s="2"/>
      <c r="BO134" s="2"/>
      <c r="BP134" s="2"/>
      <c r="BQ134" s="2"/>
      <c r="BR134" s="2"/>
      <c r="BS134" s="2"/>
      <c r="BT134" s="2"/>
    </row>
    <row r="135" spans="64:72">
      <c r="BL135" s="2"/>
      <c r="BM135" s="2"/>
      <c r="BN135" s="2"/>
      <c r="BO135" s="2"/>
      <c r="BP135" s="2"/>
      <c r="BQ135" s="2"/>
      <c r="BR135" s="2"/>
      <c r="BS135" s="2"/>
      <c r="BT135" s="2"/>
    </row>
    <row r="136" spans="64:72">
      <c r="BL136" s="2"/>
      <c r="BM136" s="2"/>
      <c r="BN136" s="2"/>
      <c r="BO136" s="2"/>
      <c r="BP136" s="2"/>
      <c r="BQ136" s="2"/>
      <c r="BR136" s="2"/>
      <c r="BS136" s="2"/>
      <c r="BT136" s="2"/>
    </row>
    <row r="137" spans="64:72">
      <c r="BL137" s="2"/>
      <c r="BM137" s="2"/>
      <c r="BN137" s="2"/>
      <c r="BO137" s="2"/>
      <c r="BP137" s="2"/>
      <c r="BQ137" s="2"/>
      <c r="BR137" s="2"/>
      <c r="BS137" s="2"/>
      <c r="BT137" s="2"/>
    </row>
    <row r="138" spans="64:72">
      <c r="BL138" s="2"/>
      <c r="BM138" s="2"/>
      <c r="BN138" s="2"/>
      <c r="BO138" s="2"/>
      <c r="BP138" s="2"/>
      <c r="BQ138" s="2"/>
      <c r="BR138" s="2"/>
      <c r="BS138" s="2"/>
      <c r="BT138" s="2"/>
    </row>
    <row r="139" spans="64:72">
      <c r="BL139" s="2"/>
      <c r="BM139" s="2"/>
      <c r="BN139" s="2"/>
      <c r="BO139" s="2"/>
      <c r="BP139" s="2"/>
      <c r="BQ139" s="2"/>
      <c r="BR139" s="2"/>
      <c r="BS139" s="2"/>
      <c r="BT139" s="2"/>
    </row>
    <row r="140" spans="64:72">
      <c r="BL140" s="2"/>
      <c r="BM140" s="2"/>
      <c r="BN140" s="2"/>
      <c r="BO140" s="2"/>
      <c r="BP140" s="2"/>
      <c r="BQ140" s="2"/>
      <c r="BR140" s="2"/>
      <c r="BS140" s="2"/>
      <c r="BT140" s="2"/>
    </row>
    <row r="141" spans="64:72">
      <c r="BL141" s="2"/>
      <c r="BM141" s="2"/>
      <c r="BN141" s="2"/>
      <c r="BO141" s="2"/>
      <c r="BP141" s="2"/>
      <c r="BQ141" s="2"/>
      <c r="BR141" s="2"/>
      <c r="BS141" s="2"/>
      <c r="BT141" s="2"/>
    </row>
    <row r="142" spans="64:72">
      <c r="BL142" s="2"/>
      <c r="BM142" s="2"/>
      <c r="BN142" s="2"/>
      <c r="BO142" s="2"/>
      <c r="BP142" s="2"/>
      <c r="BQ142" s="2"/>
      <c r="BR142" s="2"/>
      <c r="BS142" s="2"/>
      <c r="BT142" s="2"/>
    </row>
    <row r="143" spans="64:72">
      <c r="BL143" s="2"/>
      <c r="BM143" s="2"/>
      <c r="BN143" s="2"/>
      <c r="BO143" s="2"/>
      <c r="BP143" s="2"/>
      <c r="BQ143" s="2"/>
      <c r="BR143" s="2"/>
      <c r="BS143" s="2"/>
      <c r="BT143" s="2"/>
    </row>
    <row r="144" spans="64:72">
      <c r="BL144" s="2"/>
      <c r="BM144" s="2"/>
      <c r="BN144" s="2"/>
      <c r="BO144" s="2"/>
      <c r="BP144" s="2"/>
      <c r="BQ144" s="2"/>
      <c r="BR144" s="2"/>
      <c r="BS144" s="2"/>
      <c r="BT144" s="2"/>
    </row>
    <row r="145" spans="1:72">
      <c r="BL145" s="2"/>
      <c r="BM145" s="2"/>
      <c r="BN145" s="2"/>
      <c r="BO145" s="2"/>
      <c r="BP145" s="2"/>
      <c r="BQ145" s="2"/>
      <c r="BR145" s="2"/>
      <c r="BS145" s="2"/>
      <c r="BT145" s="2"/>
    </row>
    <row r="146" spans="1:72">
      <c r="BL146" s="2"/>
      <c r="BM146" s="2"/>
      <c r="BN146" s="2"/>
      <c r="BO146" s="2"/>
      <c r="BP146" s="2"/>
      <c r="BQ146" s="2"/>
      <c r="BR146" s="2"/>
      <c r="BS146" s="2"/>
      <c r="BT146" s="2"/>
    </row>
    <row r="147" spans="1:72">
      <c r="BL147" s="2"/>
      <c r="BM147" s="2"/>
      <c r="BN147" s="2"/>
      <c r="BO147" s="2"/>
      <c r="BP147" s="2"/>
      <c r="BQ147" s="2"/>
      <c r="BR147" s="2"/>
      <c r="BS147" s="2"/>
      <c r="BT147" s="2"/>
    </row>
    <row r="148" spans="1:72">
      <c r="BL148" s="2"/>
      <c r="BM148" s="2"/>
      <c r="BN148" s="2"/>
      <c r="BO148" s="2"/>
      <c r="BP148" s="2"/>
      <c r="BQ148" s="2"/>
      <c r="BR148" s="2"/>
      <c r="BS148" s="2"/>
      <c r="BT148" s="2"/>
    </row>
    <row r="149" spans="1:72">
      <c r="BL149" s="2"/>
      <c r="BM149" s="2"/>
      <c r="BN149" s="2"/>
      <c r="BO149" s="2"/>
      <c r="BP149" s="2"/>
      <c r="BQ149" s="2"/>
      <c r="BR149" s="2"/>
      <c r="BS149" s="2"/>
      <c r="BT149" s="2"/>
    </row>
    <row r="150" spans="1:72">
      <c r="BL150" s="2"/>
      <c r="BM150" s="2"/>
      <c r="BN150" s="2"/>
      <c r="BO150" s="2"/>
      <c r="BP150" s="2"/>
      <c r="BQ150" s="2"/>
      <c r="BR150" s="2"/>
      <c r="BS150" s="2"/>
      <c r="BT150" s="2"/>
    </row>
    <row r="151" spans="1:72">
      <c r="BL151" s="2"/>
      <c r="BM151" s="2"/>
      <c r="BN151" s="2"/>
      <c r="BO151" s="2"/>
      <c r="BP151" s="2"/>
      <c r="BQ151" s="2"/>
      <c r="BR151" s="2"/>
      <c r="BS151" s="2"/>
      <c r="BT151" s="2"/>
    </row>
    <row r="152" spans="1:72">
      <c r="BL152" s="2"/>
      <c r="BM152" s="2"/>
      <c r="BN152" s="2"/>
      <c r="BO152" s="2"/>
      <c r="BP152" s="2"/>
      <c r="BQ152" s="2"/>
      <c r="BR152" s="2"/>
      <c r="BS152" s="2"/>
      <c r="BT152" s="2"/>
    </row>
    <row r="153" spans="1:72">
      <c r="BL153" s="2"/>
      <c r="BM153" s="2"/>
      <c r="BN153" s="2"/>
      <c r="BO153" s="2"/>
      <c r="BP153" s="2"/>
      <c r="BQ153" s="2"/>
      <c r="BR153" s="2"/>
      <c r="BS153" s="2"/>
      <c r="BT153" s="2"/>
    </row>
    <row r="154" spans="1:72">
      <c r="BL154" s="2"/>
      <c r="BM154" s="2"/>
      <c r="BN154" s="2"/>
      <c r="BO154" s="2"/>
      <c r="BP154" s="2"/>
      <c r="BQ154" s="2"/>
      <c r="BR154" s="2"/>
      <c r="BS154" s="2"/>
      <c r="BT154" s="2"/>
    </row>
    <row r="155" spans="1:72">
      <c r="A155" s="3"/>
      <c r="C155" s="3"/>
      <c r="D155" s="3"/>
      <c r="E155" s="3"/>
      <c r="F155" s="3"/>
      <c r="I155" s="3"/>
      <c r="J155" s="3"/>
      <c r="K155" s="3"/>
      <c r="L155" s="3"/>
      <c r="O155" s="3"/>
      <c r="P155" s="3"/>
      <c r="Q155" s="3"/>
      <c r="R155" s="3"/>
      <c r="S155" s="3"/>
      <c r="T155" s="3"/>
      <c r="U155" s="3"/>
      <c r="V155" s="3"/>
      <c r="W155" s="3"/>
      <c r="X155" s="3"/>
      <c r="Y155" s="3"/>
      <c r="Z155" s="3"/>
      <c r="AA155" s="3"/>
      <c r="AB155" s="3"/>
      <c r="AC155" s="3"/>
      <c r="AE155" s="3"/>
      <c r="AF155" s="3"/>
      <c r="AH155" s="3"/>
      <c r="AI155" s="3"/>
      <c r="AJ155" s="3"/>
      <c r="AK155" s="3"/>
      <c r="AL155" s="3"/>
      <c r="AM155" s="3"/>
      <c r="AN155" s="3"/>
      <c r="AO155" s="3"/>
      <c r="AR155" s="3"/>
      <c r="AT155" s="3"/>
      <c r="AU155" s="3"/>
      <c r="AV155" s="3"/>
      <c r="AW155" s="3"/>
      <c r="AY155" s="3"/>
      <c r="AZ155" s="3"/>
      <c r="BA155" s="3"/>
      <c r="BB155" s="3"/>
      <c r="BD155" s="3"/>
      <c r="BF155" s="3"/>
      <c r="BG155" s="3"/>
      <c r="BH155" s="3"/>
      <c r="BI155" s="3"/>
      <c r="BJ155" s="3"/>
      <c r="BK155" s="3"/>
      <c r="BL155" s="2"/>
      <c r="BM155" s="2"/>
      <c r="BN155" s="2"/>
      <c r="BO155" s="2"/>
      <c r="BP155" s="2"/>
      <c r="BQ155" s="2"/>
      <c r="BR155" s="2"/>
      <c r="BS155" s="2"/>
      <c r="BT155" s="2"/>
    </row>
    <row r="156" spans="1:72">
      <c r="A156" s="3"/>
      <c r="C156" s="3"/>
      <c r="D156" s="3"/>
      <c r="E156" s="3"/>
      <c r="F156" s="3"/>
      <c r="I156" s="3"/>
      <c r="J156" s="3"/>
      <c r="K156" s="3"/>
      <c r="L156" s="3"/>
      <c r="O156" s="3"/>
      <c r="P156" s="3"/>
      <c r="Q156" s="3"/>
      <c r="R156" s="3"/>
      <c r="S156" s="3"/>
      <c r="T156" s="3"/>
      <c r="U156" s="3"/>
      <c r="V156" s="3"/>
      <c r="W156" s="3"/>
      <c r="X156" s="3"/>
      <c r="Y156" s="3"/>
      <c r="Z156" s="3"/>
      <c r="AA156" s="3"/>
      <c r="AB156" s="3"/>
      <c r="AC156" s="3"/>
      <c r="AE156" s="3"/>
      <c r="AF156" s="3"/>
      <c r="AH156" s="3"/>
      <c r="AI156" s="3"/>
      <c r="AJ156" s="3"/>
      <c r="AK156" s="3"/>
      <c r="AL156" s="3"/>
      <c r="AM156" s="3"/>
      <c r="AN156" s="3"/>
      <c r="AO156" s="3"/>
      <c r="AR156" s="3"/>
      <c r="AT156" s="3"/>
      <c r="AU156" s="3"/>
      <c r="AV156" s="3"/>
      <c r="AW156" s="3"/>
      <c r="AY156" s="3"/>
      <c r="AZ156" s="3"/>
      <c r="BA156" s="3"/>
      <c r="BB156" s="3"/>
      <c r="BD156" s="3"/>
      <c r="BF156" s="3"/>
      <c r="BG156" s="3"/>
      <c r="BH156" s="3"/>
      <c r="BI156" s="3"/>
      <c r="BJ156" s="3"/>
      <c r="BK156" s="3"/>
      <c r="BL156" s="2"/>
      <c r="BM156" s="2"/>
      <c r="BN156" s="2"/>
      <c r="BO156" s="2"/>
      <c r="BP156" s="2"/>
      <c r="BQ156" s="2"/>
      <c r="BR156" s="2"/>
      <c r="BS156" s="2"/>
      <c r="BT156" s="2"/>
    </row>
    <row r="157" spans="1:72">
      <c r="A157" s="3"/>
      <c r="C157" s="3"/>
      <c r="D157" s="3"/>
      <c r="E157" s="3"/>
      <c r="F157" s="3"/>
      <c r="I157" s="3"/>
      <c r="J157" s="3"/>
      <c r="K157" s="3"/>
      <c r="L157" s="3"/>
      <c r="O157" s="3"/>
      <c r="P157" s="3"/>
      <c r="Q157" s="3"/>
      <c r="R157" s="3"/>
      <c r="S157" s="3"/>
      <c r="T157" s="3"/>
      <c r="U157" s="3"/>
      <c r="V157" s="3"/>
      <c r="W157" s="3"/>
      <c r="X157" s="3"/>
      <c r="Y157" s="3"/>
      <c r="Z157" s="3"/>
      <c r="AA157" s="3"/>
      <c r="AB157" s="3"/>
      <c r="AC157" s="3"/>
      <c r="AE157" s="3"/>
      <c r="AF157" s="3"/>
      <c r="AH157" s="3"/>
      <c r="AI157" s="3"/>
      <c r="AJ157" s="3"/>
      <c r="AK157" s="3"/>
      <c r="AL157" s="3"/>
      <c r="AM157" s="3"/>
      <c r="AN157" s="3"/>
      <c r="AO157" s="3"/>
      <c r="AR157" s="3"/>
      <c r="AT157" s="3"/>
      <c r="AU157" s="3"/>
      <c r="AV157" s="3"/>
      <c r="AW157" s="3"/>
      <c r="AY157" s="3"/>
      <c r="AZ157" s="3"/>
      <c r="BA157" s="3"/>
      <c r="BB157" s="3"/>
      <c r="BD157" s="3"/>
      <c r="BF157" s="3"/>
      <c r="BG157" s="3"/>
      <c r="BH157" s="3"/>
      <c r="BI157" s="3"/>
      <c r="BJ157" s="3"/>
      <c r="BK157" s="3"/>
      <c r="BL157" s="2"/>
      <c r="BM157" s="2"/>
      <c r="BN157" s="2"/>
      <c r="BO157" s="2"/>
      <c r="BP157" s="2"/>
      <c r="BQ157" s="2"/>
      <c r="BR157" s="2"/>
      <c r="BS157" s="2"/>
      <c r="BT157" s="2"/>
    </row>
    <row r="158" spans="1:72">
      <c r="A158" s="3"/>
      <c r="C158" s="3"/>
      <c r="D158" s="3"/>
      <c r="E158" s="3"/>
      <c r="F158" s="3"/>
      <c r="I158" s="3"/>
      <c r="J158" s="3"/>
      <c r="K158" s="3"/>
      <c r="L158" s="3"/>
      <c r="O158" s="3"/>
      <c r="P158" s="3"/>
      <c r="Q158" s="3"/>
      <c r="R158" s="3"/>
      <c r="S158" s="3"/>
      <c r="T158" s="3"/>
      <c r="U158" s="3"/>
      <c r="V158" s="3"/>
      <c r="W158" s="3"/>
      <c r="X158" s="3"/>
      <c r="Y158" s="3"/>
      <c r="Z158" s="3"/>
      <c r="AA158" s="3"/>
      <c r="AB158" s="3"/>
      <c r="AC158" s="3"/>
      <c r="AE158" s="3"/>
      <c r="AF158" s="3"/>
      <c r="AH158" s="3"/>
      <c r="AI158" s="3"/>
      <c r="AJ158" s="3"/>
      <c r="AK158" s="3"/>
      <c r="AL158" s="3"/>
      <c r="AM158" s="3"/>
      <c r="AN158" s="3"/>
      <c r="AO158" s="3"/>
      <c r="AR158" s="3"/>
      <c r="AT158" s="3"/>
      <c r="AU158" s="3"/>
      <c r="AV158" s="3"/>
      <c r="AW158" s="3"/>
      <c r="AY158" s="3"/>
      <c r="AZ158" s="3"/>
      <c r="BA158" s="3"/>
      <c r="BB158" s="3"/>
      <c r="BD158" s="3"/>
      <c r="BF158" s="3"/>
      <c r="BG158" s="3"/>
      <c r="BH158" s="3"/>
      <c r="BI158" s="3"/>
      <c r="BJ158" s="3"/>
      <c r="BK158" s="3"/>
      <c r="BL158" s="2"/>
      <c r="BM158" s="2"/>
      <c r="BN158" s="2"/>
      <c r="BO158" s="2"/>
      <c r="BP158" s="2"/>
      <c r="BQ158" s="2"/>
      <c r="BR158" s="2"/>
      <c r="BS158" s="2"/>
      <c r="BT158" s="2"/>
    </row>
    <row r="159" spans="1:72">
      <c r="A159" s="3"/>
      <c r="C159" s="3"/>
      <c r="D159" s="3"/>
      <c r="E159" s="3"/>
      <c r="F159" s="3"/>
      <c r="I159" s="3"/>
      <c r="J159" s="3"/>
      <c r="K159" s="3"/>
      <c r="L159" s="3"/>
      <c r="O159" s="3"/>
      <c r="P159" s="3"/>
      <c r="Q159" s="3"/>
      <c r="R159" s="3"/>
      <c r="S159" s="3"/>
      <c r="T159" s="3"/>
      <c r="U159" s="3"/>
      <c r="V159" s="3"/>
      <c r="W159" s="3"/>
      <c r="X159" s="3"/>
      <c r="Y159" s="3"/>
      <c r="Z159" s="3"/>
      <c r="AA159" s="3"/>
      <c r="AB159" s="3"/>
      <c r="AC159" s="3"/>
      <c r="AE159" s="3"/>
      <c r="AF159" s="3"/>
      <c r="AH159" s="3"/>
      <c r="AI159" s="3"/>
      <c r="AJ159" s="3"/>
      <c r="AK159" s="3"/>
      <c r="AL159" s="3"/>
      <c r="AM159" s="3"/>
      <c r="AN159" s="3"/>
      <c r="AO159" s="3"/>
      <c r="AR159" s="3"/>
      <c r="AT159" s="3"/>
      <c r="AU159" s="3"/>
      <c r="AV159" s="3"/>
      <c r="AW159" s="3"/>
      <c r="AY159" s="3"/>
      <c r="AZ159" s="3"/>
      <c r="BA159" s="3"/>
      <c r="BB159" s="3"/>
      <c r="BD159" s="3"/>
      <c r="BF159" s="3"/>
      <c r="BG159" s="3"/>
      <c r="BH159" s="3"/>
      <c r="BI159" s="3"/>
      <c r="BJ159" s="3"/>
      <c r="BK159" s="3"/>
      <c r="BL159" s="2"/>
      <c r="BM159" s="2"/>
      <c r="BN159" s="2"/>
      <c r="BO159" s="2"/>
      <c r="BP159" s="2"/>
      <c r="BQ159" s="2"/>
      <c r="BR159" s="2"/>
      <c r="BS159" s="2"/>
      <c r="BT159" s="2"/>
    </row>
    <row r="160" spans="1:72">
      <c r="A160" s="3"/>
      <c r="C160" s="3"/>
      <c r="D160" s="3"/>
      <c r="E160" s="3"/>
      <c r="F160" s="3"/>
      <c r="I160" s="3"/>
      <c r="J160" s="3"/>
      <c r="K160" s="3"/>
      <c r="L160" s="3"/>
      <c r="O160" s="3"/>
      <c r="P160" s="3"/>
      <c r="Q160" s="3"/>
      <c r="R160" s="3"/>
      <c r="S160" s="3"/>
      <c r="T160" s="3"/>
      <c r="U160" s="3"/>
      <c r="V160" s="3"/>
      <c r="W160" s="3"/>
      <c r="X160" s="3"/>
      <c r="Y160" s="3"/>
      <c r="Z160" s="3"/>
      <c r="AA160" s="3"/>
      <c r="AB160" s="3"/>
      <c r="AC160" s="3"/>
      <c r="AE160" s="3"/>
      <c r="AF160" s="3"/>
      <c r="AH160" s="3"/>
      <c r="AI160" s="3"/>
      <c r="AJ160" s="3"/>
      <c r="AK160" s="3"/>
      <c r="AL160" s="3"/>
      <c r="AM160" s="3"/>
      <c r="AN160" s="3"/>
      <c r="AO160" s="3"/>
      <c r="AR160" s="3"/>
      <c r="AT160" s="3"/>
      <c r="AU160" s="3"/>
      <c r="AV160" s="3"/>
      <c r="AW160" s="3"/>
      <c r="AY160" s="3"/>
      <c r="AZ160" s="3"/>
      <c r="BA160" s="3"/>
      <c r="BB160" s="3"/>
      <c r="BD160" s="3"/>
      <c r="BF160" s="3"/>
      <c r="BG160" s="3"/>
      <c r="BH160" s="3"/>
      <c r="BI160" s="3"/>
      <c r="BJ160" s="3"/>
      <c r="BK160" s="3"/>
      <c r="BL160" s="2"/>
      <c r="BM160" s="2"/>
      <c r="BN160" s="2"/>
      <c r="BO160" s="2"/>
      <c r="BP160" s="2"/>
      <c r="BQ160" s="2"/>
      <c r="BR160" s="2"/>
      <c r="BS160" s="2"/>
      <c r="BT160" s="2"/>
    </row>
    <row r="161" spans="1:72">
      <c r="A161" s="3"/>
      <c r="C161" s="3"/>
      <c r="D161" s="3"/>
      <c r="E161" s="3"/>
      <c r="F161" s="3"/>
      <c r="I161" s="3"/>
      <c r="J161" s="3"/>
      <c r="K161" s="3"/>
      <c r="L161" s="3"/>
      <c r="O161" s="3"/>
      <c r="P161" s="3"/>
      <c r="Q161" s="3"/>
      <c r="R161" s="3"/>
      <c r="S161" s="3"/>
      <c r="T161" s="3"/>
      <c r="U161" s="3"/>
      <c r="V161" s="3"/>
      <c r="W161" s="3"/>
      <c r="X161" s="3"/>
      <c r="Y161" s="3"/>
      <c r="Z161" s="3"/>
      <c r="AA161" s="3"/>
      <c r="AB161" s="3"/>
      <c r="AC161" s="3"/>
      <c r="AE161" s="3"/>
      <c r="AF161" s="3"/>
      <c r="AH161" s="3"/>
      <c r="AI161" s="3"/>
      <c r="AJ161" s="3"/>
      <c r="AK161" s="3"/>
      <c r="AL161" s="3"/>
      <c r="AM161" s="3"/>
      <c r="AN161" s="3"/>
      <c r="AO161" s="3"/>
      <c r="AR161" s="3"/>
      <c r="AT161" s="3"/>
      <c r="AU161" s="3"/>
      <c r="AV161" s="3"/>
      <c r="AW161" s="3"/>
      <c r="AY161" s="3"/>
      <c r="AZ161" s="3"/>
      <c r="BA161" s="3"/>
      <c r="BB161" s="3"/>
      <c r="BD161" s="3"/>
      <c r="BF161" s="3"/>
      <c r="BG161" s="3"/>
      <c r="BH161" s="3"/>
      <c r="BI161" s="3"/>
      <c r="BJ161" s="3"/>
      <c r="BK161" s="3"/>
      <c r="BL161" s="2"/>
      <c r="BM161" s="2"/>
      <c r="BN161" s="2"/>
      <c r="BO161" s="2"/>
      <c r="BP161" s="2"/>
      <c r="BQ161" s="2"/>
      <c r="BR161" s="2"/>
      <c r="BS161" s="2"/>
      <c r="BT161" s="2"/>
    </row>
    <row r="162" spans="1:72">
      <c r="A162" s="3"/>
      <c r="C162" s="3"/>
      <c r="D162" s="3"/>
      <c r="E162" s="3"/>
      <c r="F162" s="3"/>
      <c r="I162" s="3"/>
      <c r="J162" s="3"/>
      <c r="K162" s="3"/>
      <c r="L162" s="3"/>
      <c r="O162" s="3"/>
      <c r="P162" s="3"/>
      <c r="Q162" s="3"/>
      <c r="R162" s="3"/>
      <c r="S162" s="3"/>
      <c r="T162" s="3"/>
      <c r="U162" s="3"/>
      <c r="V162" s="3"/>
      <c r="W162" s="3"/>
      <c r="X162" s="3"/>
      <c r="Y162" s="3"/>
      <c r="Z162" s="3"/>
      <c r="AA162" s="3"/>
      <c r="AB162" s="3"/>
      <c r="AC162" s="3"/>
      <c r="AE162" s="3"/>
      <c r="AF162" s="3"/>
      <c r="AH162" s="3"/>
      <c r="AI162" s="3"/>
      <c r="AJ162" s="3"/>
      <c r="AK162" s="3"/>
      <c r="AL162" s="3"/>
      <c r="AM162" s="3"/>
      <c r="AN162" s="3"/>
      <c r="AO162" s="3"/>
      <c r="AR162" s="3"/>
      <c r="AT162" s="3"/>
      <c r="AU162" s="3"/>
      <c r="AV162" s="3"/>
      <c r="AW162" s="3"/>
      <c r="AY162" s="3"/>
      <c r="AZ162" s="3"/>
      <c r="BA162" s="3"/>
      <c r="BB162" s="3"/>
      <c r="BD162" s="3"/>
      <c r="BF162" s="3"/>
      <c r="BG162" s="3"/>
      <c r="BH162" s="3"/>
      <c r="BI162" s="3"/>
      <c r="BJ162" s="3"/>
      <c r="BK162" s="3"/>
      <c r="BL162" s="2"/>
      <c r="BM162" s="2"/>
      <c r="BN162" s="2"/>
      <c r="BO162" s="2"/>
      <c r="BP162" s="2"/>
      <c r="BQ162" s="2"/>
      <c r="BR162" s="2"/>
      <c r="BS162" s="2"/>
      <c r="BT162" s="2"/>
    </row>
    <row r="163" spans="1:72">
      <c r="A163" s="3"/>
      <c r="C163" s="3"/>
      <c r="D163" s="3"/>
      <c r="E163" s="3"/>
      <c r="F163" s="3"/>
      <c r="I163" s="3"/>
      <c r="J163" s="3"/>
      <c r="K163" s="3"/>
      <c r="L163" s="3"/>
      <c r="O163" s="3"/>
      <c r="P163" s="3"/>
      <c r="Q163" s="3"/>
      <c r="R163" s="3"/>
      <c r="S163" s="3"/>
      <c r="T163" s="3"/>
      <c r="U163" s="3"/>
      <c r="V163" s="3"/>
      <c r="W163" s="3"/>
      <c r="X163" s="3"/>
      <c r="Y163" s="3"/>
      <c r="Z163" s="3"/>
      <c r="AA163" s="3"/>
      <c r="AB163" s="3"/>
      <c r="AC163" s="3"/>
      <c r="AE163" s="3"/>
      <c r="AF163" s="3"/>
      <c r="AH163" s="3"/>
      <c r="AI163" s="3"/>
      <c r="AJ163" s="3"/>
      <c r="AK163" s="3"/>
      <c r="AL163" s="3"/>
      <c r="AM163" s="3"/>
      <c r="AN163" s="3"/>
      <c r="AO163" s="3"/>
      <c r="AR163" s="3"/>
      <c r="AT163" s="3"/>
      <c r="AU163" s="3"/>
      <c r="AV163" s="3"/>
      <c r="AW163" s="3"/>
      <c r="AY163" s="3"/>
      <c r="AZ163" s="3"/>
      <c r="BA163" s="3"/>
      <c r="BB163" s="3"/>
      <c r="BD163" s="3"/>
      <c r="BF163" s="3"/>
      <c r="BG163" s="3"/>
      <c r="BH163" s="3"/>
      <c r="BI163" s="3"/>
      <c r="BJ163" s="3"/>
      <c r="BK163" s="3"/>
      <c r="BL163" s="2"/>
      <c r="BM163" s="2"/>
      <c r="BN163" s="2"/>
      <c r="BO163" s="2"/>
      <c r="BP163" s="2"/>
      <c r="BQ163" s="2"/>
      <c r="BR163" s="2"/>
      <c r="BS163" s="2"/>
      <c r="BT163" s="2"/>
    </row>
    <row r="164" spans="1:72">
      <c r="A164" s="3"/>
      <c r="C164" s="3"/>
      <c r="D164" s="3"/>
      <c r="E164" s="3"/>
      <c r="F164" s="3"/>
      <c r="I164" s="3"/>
      <c r="J164" s="3"/>
      <c r="K164" s="3"/>
      <c r="L164" s="3"/>
      <c r="O164" s="3"/>
      <c r="P164" s="3"/>
      <c r="Q164" s="3"/>
      <c r="R164" s="3"/>
      <c r="S164" s="3"/>
      <c r="T164" s="3"/>
      <c r="U164" s="3"/>
      <c r="V164" s="3"/>
      <c r="W164" s="3"/>
      <c r="X164" s="3"/>
      <c r="Y164" s="3"/>
      <c r="Z164" s="3"/>
      <c r="AA164" s="3"/>
      <c r="AB164" s="3"/>
      <c r="AC164" s="3"/>
      <c r="AE164" s="3"/>
      <c r="AF164" s="3"/>
      <c r="AH164" s="3"/>
      <c r="AI164" s="3"/>
      <c r="AJ164" s="3"/>
      <c r="AK164" s="3"/>
      <c r="AL164" s="3"/>
      <c r="AM164" s="3"/>
      <c r="AN164" s="3"/>
      <c r="AO164" s="3"/>
      <c r="AR164" s="3"/>
      <c r="AT164" s="3"/>
      <c r="AU164" s="3"/>
      <c r="AV164" s="3"/>
      <c r="AW164" s="3"/>
      <c r="AY164" s="3"/>
      <c r="AZ164" s="3"/>
      <c r="BA164" s="3"/>
      <c r="BB164" s="3"/>
      <c r="BD164" s="3"/>
      <c r="BF164" s="3"/>
      <c r="BG164" s="3"/>
      <c r="BH164" s="3"/>
      <c r="BI164" s="3"/>
      <c r="BJ164" s="3"/>
      <c r="BK164" s="3"/>
      <c r="BL164" s="2"/>
      <c r="BM164" s="2"/>
      <c r="BN164" s="2"/>
      <c r="BO164" s="2"/>
      <c r="BP164" s="2"/>
      <c r="BQ164" s="2"/>
      <c r="BR164" s="2"/>
      <c r="BS164" s="2"/>
      <c r="BT164" s="2"/>
    </row>
    <row r="165" spans="1:72">
      <c r="A165" s="3"/>
      <c r="C165" s="3"/>
      <c r="D165" s="3"/>
      <c r="E165" s="3"/>
      <c r="F165" s="3"/>
      <c r="I165" s="3"/>
      <c r="J165" s="3"/>
      <c r="K165" s="3"/>
      <c r="L165" s="3"/>
      <c r="O165" s="3"/>
      <c r="P165" s="3"/>
      <c r="Q165" s="3"/>
      <c r="R165" s="3"/>
      <c r="S165" s="3"/>
      <c r="T165" s="3"/>
      <c r="U165" s="3"/>
      <c r="V165" s="3"/>
      <c r="W165" s="3"/>
      <c r="X165" s="3"/>
      <c r="Y165" s="3"/>
      <c r="Z165" s="3"/>
      <c r="AA165" s="3"/>
      <c r="AB165" s="3"/>
      <c r="AC165" s="3"/>
      <c r="AE165" s="3"/>
      <c r="AF165" s="3"/>
      <c r="AH165" s="3"/>
      <c r="AI165" s="3"/>
      <c r="AJ165" s="3"/>
      <c r="AK165" s="3"/>
      <c r="AL165" s="3"/>
      <c r="AM165" s="3"/>
      <c r="AN165" s="3"/>
      <c r="AO165" s="3"/>
      <c r="AR165" s="3"/>
      <c r="AT165" s="3"/>
      <c r="AU165" s="3"/>
      <c r="AV165" s="3"/>
      <c r="AW165" s="3"/>
      <c r="AY165" s="3"/>
      <c r="AZ165" s="3"/>
      <c r="BA165" s="3"/>
      <c r="BB165" s="3"/>
      <c r="BD165" s="3"/>
      <c r="BF165" s="3"/>
      <c r="BG165" s="3"/>
      <c r="BH165" s="3"/>
      <c r="BI165" s="3"/>
      <c r="BJ165" s="3"/>
      <c r="BK165" s="3"/>
      <c r="BL165" s="2"/>
      <c r="BM165" s="2"/>
      <c r="BN165" s="2"/>
      <c r="BO165" s="2"/>
      <c r="BP165" s="2"/>
      <c r="BQ165" s="2"/>
      <c r="BR165" s="2"/>
      <c r="BS165" s="2"/>
      <c r="BT165" s="2"/>
    </row>
    <row r="166" spans="1:72">
      <c r="A166" s="3"/>
      <c r="C166" s="3"/>
      <c r="D166" s="3"/>
      <c r="E166" s="3"/>
      <c r="F166" s="3"/>
      <c r="I166" s="3"/>
      <c r="J166" s="3"/>
      <c r="K166" s="3"/>
      <c r="L166" s="3"/>
      <c r="O166" s="3"/>
      <c r="P166" s="3"/>
      <c r="Q166" s="3"/>
      <c r="R166" s="3"/>
      <c r="S166" s="3"/>
      <c r="T166" s="3"/>
      <c r="U166" s="3"/>
      <c r="V166" s="3"/>
      <c r="W166" s="3"/>
      <c r="X166" s="3"/>
      <c r="Y166" s="3"/>
      <c r="Z166" s="3"/>
      <c r="AA166" s="3"/>
      <c r="AB166" s="3"/>
      <c r="AC166" s="3"/>
      <c r="AE166" s="3"/>
      <c r="AF166" s="3"/>
      <c r="AH166" s="3"/>
      <c r="AI166" s="3"/>
      <c r="AJ166" s="3"/>
      <c r="AK166" s="3"/>
      <c r="AL166" s="3"/>
      <c r="AM166" s="3"/>
      <c r="AN166" s="3"/>
      <c r="AO166" s="3"/>
      <c r="AR166" s="3"/>
      <c r="AT166" s="3"/>
      <c r="AU166" s="3"/>
      <c r="AV166" s="3"/>
      <c r="AW166" s="3"/>
      <c r="AY166" s="3"/>
      <c r="AZ166" s="3"/>
      <c r="BA166" s="3"/>
      <c r="BB166" s="3"/>
      <c r="BD166" s="3"/>
      <c r="BF166" s="3"/>
      <c r="BG166" s="3"/>
      <c r="BH166" s="3"/>
      <c r="BI166" s="3"/>
      <c r="BJ166" s="3"/>
      <c r="BK166" s="3"/>
      <c r="BL166" s="2"/>
      <c r="BM166" s="2"/>
      <c r="BN166" s="2"/>
      <c r="BO166" s="2"/>
      <c r="BP166" s="2"/>
      <c r="BQ166" s="2"/>
      <c r="BR166" s="2"/>
      <c r="BS166" s="2"/>
      <c r="BT166" s="2"/>
    </row>
    <row r="167" spans="1:72">
      <c r="A167" s="3"/>
      <c r="C167" s="3"/>
      <c r="D167" s="3"/>
      <c r="E167" s="3"/>
      <c r="F167" s="3"/>
      <c r="I167" s="3"/>
      <c r="J167" s="3"/>
      <c r="K167" s="3"/>
      <c r="L167" s="3"/>
      <c r="O167" s="3"/>
      <c r="P167" s="3"/>
      <c r="Q167" s="3"/>
      <c r="R167" s="3"/>
      <c r="S167" s="3"/>
      <c r="T167" s="3"/>
      <c r="U167" s="3"/>
      <c r="V167" s="3"/>
      <c r="W167" s="3"/>
      <c r="X167" s="3"/>
      <c r="Y167" s="3"/>
      <c r="Z167" s="3"/>
      <c r="AA167" s="3"/>
      <c r="AB167" s="3"/>
      <c r="AC167" s="3"/>
      <c r="AE167" s="3"/>
      <c r="AF167" s="3"/>
      <c r="AH167" s="3"/>
      <c r="AI167" s="3"/>
      <c r="AJ167" s="3"/>
      <c r="AK167" s="3"/>
      <c r="AL167" s="3"/>
      <c r="AM167" s="3"/>
      <c r="AN167" s="3"/>
      <c r="AO167" s="3"/>
      <c r="AR167" s="3"/>
      <c r="AT167" s="3"/>
      <c r="AU167" s="3"/>
      <c r="AV167" s="3"/>
      <c r="AW167" s="3"/>
      <c r="AY167" s="3"/>
      <c r="AZ167" s="3"/>
      <c r="BA167" s="3"/>
      <c r="BB167" s="3"/>
      <c r="BD167" s="3"/>
      <c r="BF167" s="3"/>
      <c r="BG167" s="3"/>
      <c r="BH167" s="3"/>
      <c r="BI167" s="3"/>
      <c r="BJ167" s="3"/>
      <c r="BK167" s="3"/>
      <c r="BL167" s="2"/>
      <c r="BM167" s="2"/>
      <c r="BN167" s="2"/>
      <c r="BO167" s="2"/>
      <c r="BP167" s="2"/>
      <c r="BQ167" s="2"/>
      <c r="BR167" s="2"/>
      <c r="BS167" s="2"/>
      <c r="BT167" s="2"/>
    </row>
    <row r="168" spans="1:72">
      <c r="A168" s="3"/>
      <c r="C168" s="3"/>
      <c r="D168" s="3"/>
      <c r="E168" s="3"/>
      <c r="F168" s="3"/>
      <c r="I168" s="3"/>
      <c r="J168" s="3"/>
      <c r="K168" s="3"/>
      <c r="L168" s="3"/>
      <c r="O168" s="3"/>
      <c r="P168" s="3"/>
      <c r="Q168" s="3"/>
      <c r="R168" s="3"/>
      <c r="S168" s="3"/>
      <c r="T168" s="3"/>
      <c r="U168" s="3"/>
      <c r="V168" s="3"/>
      <c r="W168" s="3"/>
      <c r="X168" s="3"/>
      <c r="Y168" s="3"/>
      <c r="Z168" s="3"/>
      <c r="AA168" s="3"/>
      <c r="AB168" s="3"/>
      <c r="AC168" s="3"/>
      <c r="AE168" s="3"/>
      <c r="AF168" s="3"/>
      <c r="AH168" s="3"/>
      <c r="AI168" s="3"/>
      <c r="AJ168" s="3"/>
      <c r="AK168" s="3"/>
      <c r="AL168" s="3"/>
      <c r="AM168" s="3"/>
      <c r="AN168" s="3"/>
      <c r="AO168" s="3"/>
      <c r="AR168" s="3"/>
      <c r="AT168" s="3"/>
      <c r="AU168" s="3"/>
      <c r="AV168" s="3"/>
      <c r="AW168" s="3"/>
      <c r="AY168" s="3"/>
      <c r="AZ168" s="3"/>
      <c r="BA168" s="3"/>
      <c r="BB168" s="3"/>
      <c r="BD168" s="3"/>
      <c r="BF168" s="3"/>
      <c r="BG168" s="3"/>
      <c r="BH168" s="3"/>
      <c r="BI168" s="3"/>
      <c r="BJ168" s="3"/>
      <c r="BK168" s="3"/>
      <c r="BL168" s="2"/>
      <c r="BM168" s="2"/>
      <c r="BN168" s="2"/>
      <c r="BO168" s="2"/>
      <c r="BP168" s="2"/>
      <c r="BQ168" s="2"/>
      <c r="BR168" s="2"/>
      <c r="BS168" s="2"/>
      <c r="BT168" s="2"/>
    </row>
    <row r="169" spans="1:72">
      <c r="A169" s="3"/>
      <c r="C169" s="3"/>
      <c r="D169" s="3"/>
      <c r="E169" s="3"/>
      <c r="F169" s="3"/>
      <c r="I169" s="3"/>
      <c r="J169" s="3"/>
      <c r="K169" s="3"/>
      <c r="L169" s="3"/>
      <c r="O169" s="3"/>
      <c r="P169" s="3"/>
      <c r="Q169" s="3"/>
      <c r="R169" s="3"/>
      <c r="S169" s="3"/>
      <c r="T169" s="3"/>
      <c r="U169" s="3"/>
      <c r="V169" s="3"/>
      <c r="W169" s="3"/>
      <c r="X169" s="3"/>
      <c r="Y169" s="3"/>
      <c r="Z169" s="3"/>
      <c r="AA169" s="3"/>
      <c r="AB169" s="3"/>
      <c r="AC169" s="3"/>
      <c r="AE169" s="3"/>
      <c r="AF169" s="3"/>
      <c r="AH169" s="3"/>
      <c r="AI169" s="3"/>
      <c r="AJ169" s="3"/>
      <c r="AK169" s="3"/>
      <c r="AL169" s="3"/>
      <c r="AM169" s="3"/>
      <c r="AN169" s="3"/>
      <c r="AO169" s="3"/>
      <c r="AR169" s="3"/>
      <c r="AT169" s="3"/>
      <c r="AU169" s="3"/>
      <c r="AV169" s="3"/>
      <c r="AW169" s="3"/>
      <c r="AY169" s="3"/>
      <c r="AZ169" s="3"/>
      <c r="BA169" s="3"/>
      <c r="BB169" s="3"/>
      <c r="BD169" s="3"/>
      <c r="BF169" s="3"/>
      <c r="BG169" s="3"/>
      <c r="BH169" s="3"/>
      <c r="BI169" s="3"/>
      <c r="BJ169" s="3"/>
      <c r="BK169" s="3"/>
      <c r="BL169" s="2"/>
      <c r="BM169" s="2"/>
      <c r="BN169" s="2"/>
      <c r="BO169" s="2"/>
      <c r="BP169" s="2"/>
      <c r="BQ169" s="2"/>
      <c r="BR169" s="2"/>
      <c r="BS169" s="2"/>
      <c r="BT169" s="2"/>
    </row>
    <row r="170" spans="1:72">
      <c r="A170" s="3"/>
      <c r="C170" s="3"/>
      <c r="D170" s="3"/>
      <c r="E170" s="3"/>
      <c r="F170" s="3"/>
      <c r="I170" s="3"/>
      <c r="J170" s="3"/>
      <c r="K170" s="3"/>
      <c r="L170" s="3"/>
      <c r="O170" s="3"/>
      <c r="P170" s="3"/>
      <c r="Q170" s="3"/>
      <c r="R170" s="3"/>
      <c r="S170" s="3"/>
      <c r="T170" s="3"/>
      <c r="U170" s="3"/>
      <c r="V170" s="3"/>
      <c r="W170" s="3"/>
      <c r="X170" s="3"/>
      <c r="Y170" s="3"/>
      <c r="Z170" s="3"/>
      <c r="AA170" s="3"/>
      <c r="AB170" s="3"/>
      <c r="AC170" s="3"/>
      <c r="AE170" s="3"/>
      <c r="AF170" s="3"/>
      <c r="AH170" s="3"/>
      <c r="AI170" s="3"/>
      <c r="AJ170" s="3"/>
      <c r="AK170" s="3"/>
      <c r="AL170" s="3"/>
      <c r="AM170" s="3"/>
      <c r="AN170" s="3"/>
      <c r="AO170" s="3"/>
      <c r="AR170" s="3"/>
      <c r="AT170" s="3"/>
      <c r="AU170" s="3"/>
      <c r="AV170" s="3"/>
      <c r="AW170" s="3"/>
      <c r="AY170" s="3"/>
      <c r="AZ170" s="3"/>
      <c r="BA170" s="3"/>
      <c r="BB170" s="3"/>
      <c r="BD170" s="3"/>
      <c r="BF170" s="3"/>
      <c r="BG170" s="3"/>
      <c r="BH170" s="3"/>
      <c r="BI170" s="3"/>
      <c r="BJ170" s="3"/>
      <c r="BK170" s="3"/>
      <c r="BL170" s="2"/>
      <c r="BM170" s="2"/>
      <c r="BN170" s="2"/>
      <c r="BO170" s="2"/>
      <c r="BP170" s="2"/>
      <c r="BQ170" s="2"/>
      <c r="BR170" s="2"/>
      <c r="BS170" s="2"/>
      <c r="BT170" s="2"/>
    </row>
    <row r="171" spans="1:72">
      <c r="A171" s="3"/>
      <c r="C171" s="3"/>
      <c r="D171" s="3"/>
      <c r="E171" s="3"/>
      <c r="F171" s="3"/>
      <c r="I171" s="3"/>
      <c r="J171" s="3"/>
      <c r="K171" s="3"/>
      <c r="L171" s="3"/>
      <c r="O171" s="3"/>
      <c r="P171" s="3"/>
      <c r="Q171" s="3"/>
      <c r="R171" s="3"/>
      <c r="S171" s="3"/>
      <c r="T171" s="3"/>
      <c r="U171" s="3"/>
      <c r="V171" s="3"/>
      <c r="W171" s="3"/>
      <c r="X171" s="3"/>
      <c r="Y171" s="3"/>
      <c r="Z171" s="3"/>
      <c r="AA171" s="3"/>
      <c r="AB171" s="3"/>
      <c r="AC171" s="3"/>
      <c r="AE171" s="3"/>
      <c r="AF171" s="3"/>
      <c r="AH171" s="3"/>
      <c r="AI171" s="3"/>
      <c r="AJ171" s="3"/>
      <c r="AK171" s="3"/>
      <c r="AL171" s="3"/>
      <c r="AM171" s="3"/>
      <c r="AN171" s="3"/>
      <c r="AO171" s="3"/>
      <c r="AR171" s="3"/>
      <c r="AT171" s="3"/>
      <c r="AU171" s="3"/>
      <c r="AV171" s="3"/>
      <c r="AW171" s="3"/>
      <c r="AY171" s="3"/>
      <c r="AZ171" s="3"/>
      <c r="BA171" s="3"/>
      <c r="BB171" s="3"/>
      <c r="BD171" s="3"/>
      <c r="BF171" s="3"/>
      <c r="BG171" s="3"/>
      <c r="BH171" s="3"/>
      <c r="BI171" s="3"/>
      <c r="BJ171" s="3"/>
      <c r="BK171" s="3"/>
      <c r="BL171" s="2"/>
      <c r="BM171" s="2"/>
      <c r="BN171" s="2"/>
      <c r="BO171" s="2"/>
      <c r="BP171" s="2"/>
      <c r="BQ171" s="2"/>
      <c r="BR171" s="2"/>
      <c r="BS171" s="2"/>
      <c r="BT171" s="2"/>
    </row>
    <row r="172" spans="1:72">
      <c r="A172" s="3"/>
      <c r="C172" s="3"/>
      <c r="D172" s="3"/>
      <c r="E172" s="3"/>
      <c r="F172" s="3"/>
      <c r="I172" s="3"/>
      <c r="J172" s="3"/>
      <c r="K172" s="3"/>
      <c r="L172" s="3"/>
      <c r="O172" s="3"/>
      <c r="P172" s="3"/>
      <c r="Q172" s="3"/>
      <c r="R172" s="3"/>
      <c r="S172" s="3"/>
      <c r="T172" s="3"/>
      <c r="U172" s="3"/>
      <c r="V172" s="3"/>
      <c r="W172" s="3"/>
      <c r="X172" s="3"/>
      <c r="Y172" s="3"/>
      <c r="Z172" s="3"/>
      <c r="AA172" s="3"/>
      <c r="AB172" s="3"/>
      <c r="AC172" s="3"/>
      <c r="AE172" s="3"/>
      <c r="AF172" s="3"/>
      <c r="AH172" s="3"/>
      <c r="AI172" s="3"/>
      <c r="AJ172" s="3"/>
      <c r="AK172" s="3"/>
      <c r="AL172" s="3"/>
      <c r="AM172" s="3"/>
      <c r="AN172" s="3"/>
      <c r="AO172" s="3"/>
      <c r="AR172" s="3"/>
      <c r="AT172" s="3"/>
      <c r="AU172" s="3"/>
      <c r="AV172" s="3"/>
      <c r="AW172" s="3"/>
      <c r="AY172" s="3"/>
      <c r="AZ172" s="3"/>
      <c r="BA172" s="3"/>
      <c r="BB172" s="3"/>
      <c r="BD172" s="3"/>
      <c r="BF172" s="3"/>
      <c r="BG172" s="3"/>
      <c r="BH172" s="3"/>
      <c r="BI172" s="3"/>
      <c r="BJ172" s="3"/>
      <c r="BK172" s="3"/>
      <c r="BL172" s="2"/>
      <c r="BM172" s="2"/>
      <c r="BN172" s="2"/>
      <c r="BO172" s="2"/>
      <c r="BP172" s="2"/>
      <c r="BQ172" s="2"/>
      <c r="BR172" s="2"/>
      <c r="BS172" s="2"/>
      <c r="BT172" s="2"/>
    </row>
    <row r="173" spans="1:72">
      <c r="A173" s="3"/>
      <c r="C173" s="3"/>
      <c r="D173" s="3"/>
      <c r="E173" s="3"/>
      <c r="F173" s="3"/>
      <c r="I173" s="3"/>
      <c r="J173" s="3"/>
      <c r="K173" s="3"/>
      <c r="L173" s="3"/>
      <c r="O173" s="3"/>
      <c r="P173" s="3"/>
      <c r="Q173" s="3"/>
      <c r="R173" s="3"/>
      <c r="S173" s="3"/>
      <c r="T173" s="3"/>
      <c r="U173" s="3"/>
      <c r="V173" s="3"/>
      <c r="W173" s="3"/>
      <c r="X173" s="3"/>
      <c r="Y173" s="3"/>
      <c r="Z173" s="3"/>
      <c r="AA173" s="3"/>
      <c r="AB173" s="3"/>
      <c r="AC173" s="3"/>
      <c r="AE173" s="3"/>
      <c r="AF173" s="3"/>
      <c r="AH173" s="3"/>
      <c r="AI173" s="3"/>
      <c r="AJ173" s="3"/>
      <c r="AK173" s="3"/>
      <c r="AL173" s="3"/>
      <c r="AM173" s="3"/>
      <c r="AN173" s="3"/>
      <c r="AO173" s="3"/>
      <c r="AR173" s="3"/>
      <c r="AT173" s="3"/>
      <c r="AU173" s="3"/>
      <c r="AV173" s="3"/>
      <c r="AW173" s="3"/>
      <c r="AY173" s="3"/>
      <c r="AZ173" s="3"/>
      <c r="BA173" s="3"/>
      <c r="BB173" s="3"/>
      <c r="BD173" s="3"/>
      <c r="BF173" s="3"/>
      <c r="BG173" s="3"/>
      <c r="BH173" s="3"/>
      <c r="BI173" s="3"/>
      <c r="BJ173" s="3"/>
      <c r="BK173" s="3"/>
      <c r="BL173" s="2"/>
      <c r="BM173" s="2"/>
      <c r="BN173" s="2"/>
      <c r="BO173" s="2"/>
      <c r="BP173" s="2"/>
      <c r="BQ173" s="2"/>
      <c r="BR173" s="2"/>
      <c r="BS173" s="2"/>
      <c r="BT173" s="2"/>
    </row>
    <row r="174" spans="1:72">
      <c r="A174" s="3"/>
      <c r="C174" s="3"/>
      <c r="D174" s="3"/>
      <c r="E174" s="3"/>
      <c r="F174" s="3"/>
      <c r="I174" s="3"/>
      <c r="J174" s="3"/>
      <c r="K174" s="3"/>
      <c r="L174" s="3"/>
      <c r="O174" s="3"/>
      <c r="P174" s="3"/>
      <c r="Q174" s="3"/>
      <c r="R174" s="3"/>
      <c r="S174" s="3"/>
      <c r="T174" s="3"/>
      <c r="U174" s="3"/>
      <c r="V174" s="3"/>
      <c r="W174" s="3"/>
      <c r="X174" s="3"/>
      <c r="Y174" s="3"/>
      <c r="Z174" s="3"/>
      <c r="AA174" s="3"/>
      <c r="AB174" s="3"/>
      <c r="AC174" s="3"/>
      <c r="AE174" s="3"/>
      <c r="AF174" s="3"/>
      <c r="AH174" s="3"/>
      <c r="AI174" s="3"/>
      <c r="AJ174" s="3"/>
      <c r="AK174" s="3"/>
      <c r="AL174" s="3"/>
      <c r="AM174" s="3"/>
      <c r="AN174" s="3"/>
      <c r="AO174" s="3"/>
      <c r="AR174" s="3"/>
      <c r="AT174" s="3"/>
      <c r="AU174" s="3"/>
      <c r="AV174" s="3"/>
      <c r="AW174" s="3"/>
      <c r="AY174" s="3"/>
      <c r="AZ174" s="3"/>
      <c r="BA174" s="3"/>
      <c r="BB174" s="3"/>
      <c r="BD174" s="3"/>
      <c r="BF174" s="3"/>
      <c r="BG174" s="3"/>
      <c r="BH174" s="3"/>
      <c r="BI174" s="3"/>
      <c r="BJ174" s="3"/>
      <c r="BK174" s="3"/>
      <c r="BL174" s="2"/>
      <c r="BM174" s="2"/>
      <c r="BN174" s="2"/>
      <c r="BO174" s="2"/>
      <c r="BP174" s="2"/>
      <c r="BQ174" s="2"/>
      <c r="BR174" s="2"/>
      <c r="BS174" s="2"/>
      <c r="BT174" s="2"/>
    </row>
    <row r="175" spans="1:72">
      <c r="A175" s="3"/>
      <c r="C175" s="3"/>
      <c r="D175" s="3"/>
      <c r="E175" s="3"/>
      <c r="F175" s="3"/>
      <c r="I175" s="3"/>
      <c r="J175" s="3"/>
      <c r="K175" s="3"/>
      <c r="L175" s="3"/>
      <c r="O175" s="3"/>
      <c r="P175" s="3"/>
      <c r="Q175" s="3"/>
      <c r="R175" s="3"/>
      <c r="S175" s="3"/>
      <c r="T175" s="3"/>
      <c r="U175" s="3"/>
      <c r="V175" s="3"/>
      <c r="W175" s="3"/>
      <c r="X175" s="3"/>
      <c r="Y175" s="3"/>
      <c r="Z175" s="3"/>
      <c r="AA175" s="3"/>
      <c r="AB175" s="3"/>
      <c r="AC175" s="3"/>
      <c r="AE175" s="3"/>
      <c r="AF175" s="3"/>
      <c r="AH175" s="3"/>
      <c r="AI175" s="3"/>
      <c r="AJ175" s="3"/>
      <c r="AK175" s="3"/>
      <c r="AL175" s="3"/>
      <c r="AM175" s="3"/>
      <c r="AN175" s="3"/>
      <c r="AO175" s="3"/>
      <c r="AR175" s="3"/>
      <c r="AT175" s="3"/>
      <c r="AU175" s="3"/>
      <c r="AV175" s="3"/>
      <c r="AW175" s="3"/>
      <c r="AY175" s="3"/>
      <c r="AZ175" s="3"/>
      <c r="BA175" s="3"/>
      <c r="BB175" s="3"/>
      <c r="BD175" s="3"/>
      <c r="BF175" s="3"/>
      <c r="BG175" s="3"/>
      <c r="BH175" s="3"/>
      <c r="BI175" s="3"/>
      <c r="BJ175" s="3"/>
      <c r="BK175" s="3"/>
      <c r="BL175" s="2"/>
      <c r="BM175" s="2"/>
      <c r="BN175" s="2"/>
      <c r="BO175" s="2"/>
      <c r="BP175" s="2"/>
      <c r="BQ175" s="2"/>
      <c r="BR175" s="2"/>
      <c r="BS175" s="2"/>
      <c r="BT175" s="2"/>
    </row>
    <row r="176" spans="1:72">
      <c r="A176" s="3"/>
      <c r="C176" s="3"/>
      <c r="D176" s="3"/>
      <c r="E176" s="3"/>
      <c r="F176" s="3"/>
      <c r="I176" s="3"/>
      <c r="J176" s="3"/>
      <c r="K176" s="3"/>
      <c r="L176" s="3"/>
      <c r="O176" s="3"/>
      <c r="P176" s="3"/>
      <c r="Q176" s="3"/>
      <c r="R176" s="3"/>
      <c r="S176" s="3"/>
      <c r="T176" s="3"/>
      <c r="U176" s="3"/>
      <c r="V176" s="3"/>
      <c r="W176" s="3"/>
      <c r="X176" s="3"/>
      <c r="Y176" s="3"/>
      <c r="Z176" s="3"/>
      <c r="AA176" s="3"/>
      <c r="AB176" s="3"/>
      <c r="AC176" s="3"/>
      <c r="AE176" s="3"/>
      <c r="AF176" s="3"/>
      <c r="AH176" s="3"/>
      <c r="AI176" s="3"/>
      <c r="AJ176" s="3"/>
      <c r="AK176" s="3"/>
      <c r="AL176" s="3"/>
      <c r="AM176" s="3"/>
      <c r="AN176" s="3"/>
      <c r="AO176" s="3"/>
      <c r="AR176" s="3"/>
      <c r="AT176" s="3"/>
      <c r="AU176" s="3"/>
      <c r="AV176" s="3"/>
      <c r="AW176" s="3"/>
      <c r="AY176" s="3"/>
      <c r="AZ176" s="3"/>
      <c r="BA176" s="3"/>
      <c r="BB176" s="3"/>
      <c r="BD176" s="3"/>
      <c r="BF176" s="3"/>
      <c r="BG176" s="3"/>
      <c r="BH176" s="3"/>
      <c r="BI176" s="3"/>
      <c r="BJ176" s="3"/>
      <c r="BK176" s="3"/>
      <c r="BL176" s="2"/>
      <c r="BM176" s="2"/>
      <c r="BN176" s="2"/>
      <c r="BO176" s="2"/>
      <c r="BP176" s="2"/>
      <c r="BQ176" s="2"/>
      <c r="BR176" s="2"/>
      <c r="BS176" s="2"/>
      <c r="BT176" s="2"/>
    </row>
    <row r="177" spans="1:72">
      <c r="A177" s="3"/>
      <c r="C177" s="3"/>
      <c r="D177" s="3"/>
      <c r="E177" s="3"/>
      <c r="F177" s="3"/>
      <c r="I177" s="3"/>
      <c r="J177" s="3"/>
      <c r="K177" s="3"/>
      <c r="L177" s="3"/>
      <c r="O177" s="3"/>
      <c r="P177" s="3"/>
      <c r="Q177" s="3"/>
      <c r="R177" s="3"/>
      <c r="S177" s="3"/>
      <c r="T177" s="3"/>
      <c r="U177" s="3"/>
      <c r="V177" s="3"/>
      <c r="W177" s="3"/>
      <c r="X177" s="3"/>
      <c r="Y177" s="3"/>
      <c r="Z177" s="3"/>
      <c r="AA177" s="3"/>
      <c r="AB177" s="3"/>
      <c r="AC177" s="3"/>
      <c r="AE177" s="3"/>
      <c r="AF177" s="3"/>
      <c r="AH177" s="3"/>
      <c r="AI177" s="3"/>
      <c r="AJ177" s="3"/>
      <c r="AK177" s="3"/>
      <c r="AL177" s="3"/>
      <c r="AM177" s="3"/>
      <c r="AN177" s="3"/>
      <c r="AO177" s="3"/>
      <c r="AR177" s="3"/>
      <c r="AT177" s="3"/>
      <c r="AU177" s="3"/>
      <c r="AV177" s="3"/>
      <c r="AW177" s="3"/>
      <c r="AY177" s="3"/>
      <c r="AZ177" s="3"/>
      <c r="BA177" s="3"/>
      <c r="BB177" s="3"/>
      <c r="BD177" s="3"/>
      <c r="BF177" s="3"/>
      <c r="BG177" s="3"/>
      <c r="BH177" s="3"/>
      <c r="BI177" s="3"/>
      <c r="BJ177" s="3"/>
      <c r="BK177" s="3"/>
      <c r="BL177" s="2"/>
      <c r="BM177" s="2"/>
      <c r="BN177" s="2"/>
      <c r="BO177" s="2"/>
      <c r="BP177" s="2"/>
      <c r="BQ177" s="2"/>
      <c r="BR177" s="2"/>
      <c r="BS177" s="2"/>
      <c r="BT177" s="2"/>
    </row>
    <row r="178" spans="1:72">
      <c r="A178" s="3"/>
      <c r="C178" s="3"/>
      <c r="D178" s="3"/>
      <c r="E178" s="3"/>
      <c r="F178" s="3"/>
      <c r="I178" s="3"/>
      <c r="J178" s="3"/>
      <c r="K178" s="3"/>
      <c r="L178" s="3"/>
      <c r="O178" s="3"/>
      <c r="P178" s="3"/>
      <c r="Q178" s="3"/>
      <c r="R178" s="3"/>
      <c r="S178" s="3"/>
      <c r="T178" s="3"/>
      <c r="U178" s="3"/>
      <c r="V178" s="3"/>
      <c r="W178" s="3"/>
      <c r="X178" s="3"/>
      <c r="Y178" s="3"/>
      <c r="Z178" s="3"/>
      <c r="AA178" s="3"/>
      <c r="AB178" s="3"/>
      <c r="AC178" s="3"/>
      <c r="AE178" s="3"/>
      <c r="AF178" s="3"/>
      <c r="AH178" s="3"/>
      <c r="AI178" s="3"/>
      <c r="AJ178" s="3"/>
      <c r="AK178" s="3"/>
      <c r="AL178" s="3"/>
      <c r="AM178" s="3"/>
      <c r="AN178" s="3"/>
      <c r="AO178" s="3"/>
      <c r="AR178" s="3"/>
      <c r="AT178" s="3"/>
      <c r="AU178" s="3"/>
      <c r="AV178" s="3"/>
      <c r="AW178" s="3"/>
      <c r="AY178" s="3"/>
      <c r="AZ178" s="3"/>
      <c r="BA178" s="3"/>
      <c r="BB178" s="3"/>
      <c r="BD178" s="3"/>
      <c r="BF178" s="3"/>
      <c r="BG178" s="3"/>
      <c r="BH178" s="3"/>
      <c r="BI178" s="3"/>
      <c r="BJ178" s="3"/>
      <c r="BK178" s="3"/>
      <c r="BL178" s="2"/>
      <c r="BM178" s="2"/>
      <c r="BN178" s="2"/>
      <c r="BO178" s="2"/>
      <c r="BP178" s="2"/>
      <c r="BQ178" s="2"/>
      <c r="BR178" s="2"/>
      <c r="BS178" s="2"/>
      <c r="BT178" s="2"/>
    </row>
    <row r="179" spans="1:72">
      <c r="A179" s="3"/>
      <c r="C179" s="3"/>
      <c r="D179" s="3"/>
      <c r="E179" s="3"/>
      <c r="F179" s="3"/>
      <c r="I179" s="3"/>
      <c r="J179" s="3"/>
      <c r="K179" s="3"/>
      <c r="L179" s="3"/>
      <c r="O179" s="3"/>
      <c r="P179" s="3"/>
      <c r="Q179" s="3"/>
      <c r="R179" s="3"/>
      <c r="S179" s="3"/>
      <c r="T179" s="3"/>
      <c r="U179" s="3"/>
      <c r="V179" s="3"/>
      <c r="W179" s="3"/>
      <c r="X179" s="3"/>
      <c r="Y179" s="3"/>
      <c r="Z179" s="3"/>
      <c r="AA179" s="3"/>
      <c r="AB179" s="3"/>
      <c r="AC179" s="3"/>
      <c r="AE179" s="3"/>
      <c r="AF179" s="3"/>
      <c r="AH179" s="3"/>
      <c r="AI179" s="3"/>
      <c r="AJ179" s="3"/>
      <c r="AK179" s="3"/>
      <c r="AL179" s="3"/>
      <c r="AM179" s="3"/>
      <c r="AN179" s="3"/>
      <c r="AO179" s="3"/>
      <c r="AR179" s="3"/>
      <c r="AT179" s="3"/>
      <c r="AU179" s="3"/>
      <c r="AV179" s="3"/>
      <c r="AW179" s="3"/>
      <c r="AY179" s="3"/>
      <c r="AZ179" s="3"/>
      <c r="BA179" s="3"/>
      <c r="BB179" s="3"/>
      <c r="BD179" s="3"/>
      <c r="BF179" s="3"/>
      <c r="BG179" s="3"/>
      <c r="BH179" s="3"/>
      <c r="BI179" s="3"/>
      <c r="BJ179" s="3"/>
      <c r="BK179" s="3"/>
      <c r="BL179" s="2"/>
      <c r="BM179" s="2"/>
      <c r="BN179" s="2"/>
      <c r="BO179" s="2"/>
      <c r="BP179" s="2"/>
      <c r="BQ179" s="2"/>
      <c r="BR179" s="2"/>
      <c r="BS179" s="2"/>
      <c r="BT179" s="2"/>
    </row>
    <row r="180" spans="1:72">
      <c r="A180" s="3"/>
      <c r="C180" s="3"/>
      <c r="D180" s="3"/>
      <c r="E180" s="3"/>
      <c r="F180" s="3"/>
      <c r="I180" s="3"/>
      <c r="J180" s="3"/>
      <c r="K180" s="3"/>
      <c r="L180" s="3"/>
      <c r="O180" s="3"/>
      <c r="P180" s="3"/>
      <c r="Q180" s="3"/>
      <c r="R180" s="3"/>
      <c r="S180" s="3"/>
      <c r="T180" s="3"/>
      <c r="U180" s="3"/>
      <c r="V180" s="3"/>
      <c r="W180" s="3"/>
      <c r="X180" s="3"/>
      <c r="Y180" s="3"/>
      <c r="Z180" s="3"/>
      <c r="AA180" s="3"/>
      <c r="AB180" s="3"/>
      <c r="AC180" s="3"/>
      <c r="AE180" s="3"/>
      <c r="AF180" s="3"/>
      <c r="AH180" s="3"/>
      <c r="AI180" s="3"/>
      <c r="AJ180" s="3"/>
      <c r="AK180" s="3"/>
      <c r="AL180" s="3"/>
      <c r="AM180" s="3"/>
      <c r="AN180" s="3"/>
      <c r="AO180" s="3"/>
      <c r="AR180" s="3"/>
      <c r="AT180" s="3"/>
      <c r="AU180" s="3"/>
      <c r="AV180" s="3"/>
      <c r="AW180" s="3"/>
      <c r="AY180" s="3"/>
      <c r="AZ180" s="3"/>
      <c r="BA180" s="3"/>
      <c r="BB180" s="3"/>
      <c r="BD180" s="3"/>
      <c r="BF180" s="3"/>
      <c r="BG180" s="3"/>
      <c r="BH180" s="3"/>
      <c r="BI180" s="3"/>
      <c r="BJ180" s="3"/>
      <c r="BK180" s="3"/>
      <c r="BL180" s="2"/>
      <c r="BM180" s="2"/>
      <c r="BN180" s="2"/>
      <c r="BO180" s="2"/>
      <c r="BP180" s="2"/>
      <c r="BQ180" s="2"/>
      <c r="BR180" s="2"/>
      <c r="BS180" s="2"/>
      <c r="BT180" s="2"/>
    </row>
    <row r="181" spans="1:72">
      <c r="A181" s="3"/>
      <c r="C181" s="3"/>
      <c r="D181" s="3"/>
      <c r="E181" s="3"/>
      <c r="F181" s="3"/>
      <c r="I181" s="3"/>
      <c r="J181" s="3"/>
      <c r="K181" s="3"/>
      <c r="L181" s="3"/>
      <c r="O181" s="3"/>
      <c r="P181" s="3"/>
      <c r="Q181" s="3"/>
      <c r="R181" s="3"/>
      <c r="S181" s="3"/>
      <c r="T181" s="3"/>
      <c r="U181" s="3"/>
      <c r="V181" s="3"/>
      <c r="W181" s="3"/>
      <c r="X181" s="3"/>
      <c r="Y181" s="3"/>
      <c r="Z181" s="3"/>
      <c r="AA181" s="3"/>
      <c r="AB181" s="3"/>
      <c r="AC181" s="3"/>
      <c r="AE181" s="3"/>
      <c r="AF181" s="3"/>
      <c r="AH181" s="3"/>
      <c r="AI181" s="3"/>
      <c r="AJ181" s="3"/>
      <c r="AK181" s="3"/>
      <c r="AL181" s="3"/>
      <c r="AM181" s="3"/>
      <c r="AN181" s="3"/>
      <c r="AO181" s="3"/>
      <c r="AR181" s="3"/>
      <c r="AT181" s="3"/>
      <c r="AU181" s="3"/>
      <c r="AV181" s="3"/>
      <c r="AW181" s="3"/>
      <c r="AY181" s="3"/>
      <c r="AZ181" s="3"/>
      <c r="BA181" s="3"/>
      <c r="BB181" s="3"/>
      <c r="BD181" s="3"/>
      <c r="BF181" s="3"/>
      <c r="BG181" s="3"/>
      <c r="BH181" s="3"/>
      <c r="BI181" s="3"/>
      <c r="BJ181" s="3"/>
      <c r="BK181" s="3"/>
      <c r="BL181" s="2"/>
      <c r="BM181" s="2"/>
      <c r="BN181" s="2"/>
      <c r="BO181" s="2"/>
      <c r="BP181" s="2"/>
      <c r="BQ181" s="2"/>
      <c r="BR181" s="2"/>
      <c r="BS181" s="2"/>
      <c r="BT181" s="2"/>
    </row>
    <row r="182" spans="1:72">
      <c r="A182" s="3"/>
      <c r="C182" s="3"/>
      <c r="D182" s="3"/>
      <c r="E182" s="3"/>
      <c r="F182" s="3"/>
      <c r="I182" s="3"/>
      <c r="J182" s="3"/>
      <c r="K182" s="3"/>
      <c r="L182" s="3"/>
      <c r="O182" s="3"/>
      <c r="P182" s="3"/>
      <c r="Q182" s="3"/>
      <c r="R182" s="3"/>
      <c r="S182" s="3"/>
      <c r="T182" s="3"/>
      <c r="U182" s="3"/>
      <c r="V182" s="3"/>
      <c r="W182" s="3"/>
      <c r="X182" s="3"/>
      <c r="Y182" s="3"/>
      <c r="Z182" s="3"/>
      <c r="AA182" s="3"/>
      <c r="AB182" s="3"/>
      <c r="AC182" s="3"/>
      <c r="AE182" s="3"/>
      <c r="AF182" s="3"/>
      <c r="AH182" s="3"/>
      <c r="AI182" s="3"/>
      <c r="AJ182" s="3"/>
      <c r="AK182" s="3"/>
      <c r="AL182" s="3"/>
      <c r="AM182" s="3"/>
      <c r="AN182" s="3"/>
      <c r="AO182" s="3"/>
      <c r="AR182" s="3"/>
      <c r="AT182" s="3"/>
      <c r="AU182" s="3"/>
      <c r="AV182" s="3"/>
      <c r="AW182" s="3"/>
      <c r="AY182" s="3"/>
      <c r="AZ182" s="3"/>
      <c r="BA182" s="3"/>
      <c r="BB182" s="3"/>
      <c r="BD182" s="3"/>
      <c r="BF182" s="3"/>
      <c r="BG182" s="3"/>
      <c r="BH182" s="3"/>
      <c r="BI182" s="3"/>
      <c r="BJ182" s="3"/>
      <c r="BK182" s="3"/>
      <c r="BL182" s="2"/>
      <c r="BM182" s="2"/>
      <c r="BN182" s="2"/>
      <c r="BO182" s="2"/>
      <c r="BP182" s="2"/>
      <c r="BQ182" s="2"/>
      <c r="BR182" s="2"/>
      <c r="BS182" s="2"/>
      <c r="BT182" s="2"/>
    </row>
    <row r="183" spans="1:72">
      <c r="A183" s="3"/>
      <c r="C183" s="3"/>
      <c r="D183" s="3"/>
      <c r="E183" s="3"/>
      <c r="F183" s="3"/>
      <c r="I183" s="3"/>
      <c r="J183" s="3"/>
      <c r="K183" s="3"/>
      <c r="L183" s="3"/>
      <c r="O183" s="3"/>
      <c r="P183" s="3"/>
      <c r="Q183" s="3"/>
      <c r="R183" s="3"/>
      <c r="S183" s="3"/>
      <c r="T183" s="3"/>
      <c r="U183" s="3"/>
      <c r="V183" s="3"/>
      <c r="W183" s="3"/>
      <c r="X183" s="3"/>
      <c r="Y183" s="3"/>
      <c r="Z183" s="3"/>
      <c r="AA183" s="3"/>
      <c r="AB183" s="3"/>
      <c r="AC183" s="3"/>
      <c r="AE183" s="3"/>
      <c r="AF183" s="3"/>
      <c r="AH183" s="3"/>
      <c r="AI183" s="3"/>
      <c r="AJ183" s="3"/>
      <c r="AK183" s="3"/>
      <c r="AL183" s="3"/>
      <c r="AM183" s="3"/>
      <c r="AN183" s="3"/>
      <c r="AO183" s="3"/>
      <c r="AR183" s="3"/>
      <c r="AT183" s="3"/>
      <c r="AU183" s="3"/>
      <c r="AV183" s="3"/>
      <c r="AW183" s="3"/>
      <c r="AY183" s="3"/>
      <c r="AZ183" s="3"/>
      <c r="BA183" s="3"/>
      <c r="BB183" s="3"/>
      <c r="BD183" s="3"/>
      <c r="BF183" s="3"/>
      <c r="BG183" s="3"/>
      <c r="BH183" s="3"/>
      <c r="BI183" s="3"/>
      <c r="BJ183" s="3"/>
      <c r="BK183" s="3"/>
      <c r="BL183" s="2"/>
      <c r="BM183" s="2"/>
      <c r="BN183" s="2"/>
      <c r="BO183" s="2"/>
      <c r="BP183" s="2"/>
      <c r="BQ183" s="2"/>
      <c r="BR183" s="2"/>
      <c r="BS183" s="2"/>
      <c r="BT183" s="2"/>
    </row>
    <row r="184" spans="1:72">
      <c r="A184" s="3"/>
      <c r="C184" s="3"/>
      <c r="D184" s="3"/>
      <c r="E184" s="3"/>
      <c r="F184" s="3"/>
      <c r="I184" s="3"/>
      <c r="J184" s="3"/>
      <c r="K184" s="3"/>
      <c r="L184" s="3"/>
      <c r="O184" s="3"/>
      <c r="P184" s="3"/>
      <c r="Q184" s="3"/>
      <c r="R184" s="3"/>
      <c r="S184" s="3"/>
      <c r="T184" s="3"/>
      <c r="U184" s="3"/>
      <c r="V184" s="3"/>
      <c r="W184" s="3"/>
      <c r="X184" s="3"/>
      <c r="Y184" s="3"/>
      <c r="Z184" s="3"/>
      <c r="AA184" s="3"/>
      <c r="AB184" s="3"/>
      <c r="AC184" s="3"/>
      <c r="AE184" s="3"/>
      <c r="AF184" s="3"/>
      <c r="AH184" s="3"/>
      <c r="AI184" s="3"/>
      <c r="AJ184" s="3"/>
      <c r="AK184" s="3"/>
      <c r="AL184" s="3"/>
      <c r="AM184" s="3"/>
      <c r="AN184" s="3"/>
      <c r="AO184" s="3"/>
      <c r="AR184" s="3"/>
      <c r="AT184" s="3"/>
      <c r="AU184" s="3"/>
      <c r="AV184" s="3"/>
      <c r="AW184" s="3"/>
      <c r="AY184" s="3"/>
      <c r="AZ184" s="3"/>
      <c r="BA184" s="3"/>
      <c r="BB184" s="3"/>
      <c r="BD184" s="3"/>
      <c r="BF184" s="3"/>
      <c r="BG184" s="3"/>
      <c r="BH184" s="3"/>
      <c r="BI184" s="3"/>
      <c r="BJ184" s="3"/>
      <c r="BK184" s="3"/>
      <c r="BL184" s="2"/>
      <c r="BM184" s="2"/>
      <c r="BN184" s="2"/>
      <c r="BO184" s="2"/>
      <c r="BP184" s="2"/>
      <c r="BQ184" s="2"/>
      <c r="BR184" s="2"/>
      <c r="BS184" s="2"/>
      <c r="BT184" s="2"/>
    </row>
    <row r="185" spans="1:72">
      <c r="A185" s="3"/>
      <c r="C185" s="3"/>
      <c r="D185" s="3"/>
      <c r="E185" s="3"/>
      <c r="F185" s="3"/>
      <c r="I185" s="3"/>
      <c r="J185" s="3"/>
      <c r="K185" s="3"/>
      <c r="L185" s="3"/>
      <c r="O185" s="3"/>
      <c r="P185" s="3"/>
      <c r="Q185" s="3"/>
      <c r="R185" s="3"/>
      <c r="S185" s="3"/>
      <c r="T185" s="3"/>
      <c r="U185" s="3"/>
      <c r="V185" s="3"/>
      <c r="W185" s="3"/>
      <c r="X185" s="3"/>
      <c r="Y185" s="3"/>
      <c r="Z185" s="3"/>
      <c r="AA185" s="3"/>
      <c r="AB185" s="3"/>
      <c r="AC185" s="3"/>
      <c r="AE185" s="3"/>
      <c r="AF185" s="3"/>
      <c r="AH185" s="3"/>
      <c r="AI185" s="3"/>
      <c r="AJ185" s="3"/>
      <c r="AK185" s="3"/>
      <c r="AL185" s="3"/>
      <c r="AM185" s="3"/>
      <c r="AN185" s="3"/>
      <c r="AO185" s="3"/>
      <c r="AR185" s="3"/>
      <c r="AT185" s="3"/>
      <c r="AU185" s="3"/>
      <c r="AV185" s="3"/>
      <c r="AW185" s="3"/>
      <c r="AY185" s="3"/>
      <c r="AZ185" s="3"/>
      <c r="BA185" s="3"/>
      <c r="BB185" s="3"/>
      <c r="BD185" s="3"/>
      <c r="BF185" s="3"/>
      <c r="BG185" s="3"/>
      <c r="BH185" s="3"/>
      <c r="BI185" s="3"/>
      <c r="BJ185" s="3"/>
      <c r="BK185" s="3"/>
      <c r="BL185" s="2"/>
      <c r="BM185" s="2"/>
      <c r="BN185" s="2"/>
      <c r="BO185" s="2"/>
      <c r="BP185" s="2"/>
      <c r="BQ185" s="2"/>
      <c r="BR185" s="2"/>
      <c r="BS185" s="2"/>
      <c r="BT185" s="2"/>
    </row>
    <row r="186" spans="1:72">
      <c r="A186" s="3"/>
      <c r="C186" s="3"/>
      <c r="D186" s="3"/>
      <c r="E186" s="3"/>
      <c r="F186" s="3"/>
      <c r="I186" s="3"/>
      <c r="J186" s="3"/>
      <c r="K186" s="3"/>
      <c r="L186" s="3"/>
      <c r="O186" s="3"/>
      <c r="P186" s="3"/>
      <c r="Q186" s="3"/>
      <c r="R186" s="3"/>
      <c r="S186" s="3"/>
      <c r="T186" s="3"/>
      <c r="U186" s="3"/>
      <c r="V186" s="3"/>
      <c r="W186" s="3"/>
      <c r="X186" s="3"/>
      <c r="Y186" s="3"/>
      <c r="Z186" s="3"/>
      <c r="AA186" s="3"/>
      <c r="AB186" s="3"/>
      <c r="AC186" s="3"/>
      <c r="AE186" s="3"/>
      <c r="AF186" s="3"/>
      <c r="AH186" s="3"/>
      <c r="AI186" s="3"/>
      <c r="AJ186" s="3"/>
      <c r="AK186" s="3"/>
      <c r="AL186" s="3"/>
      <c r="AM186" s="3"/>
      <c r="AN186" s="3"/>
      <c r="AO186" s="3"/>
      <c r="AR186" s="3"/>
      <c r="AT186" s="3"/>
      <c r="AU186" s="3"/>
      <c r="AV186" s="3"/>
      <c r="AW186" s="3"/>
      <c r="AY186" s="3"/>
      <c r="AZ186" s="3"/>
      <c r="BA186" s="3"/>
      <c r="BB186" s="3"/>
      <c r="BD186" s="3"/>
      <c r="BF186" s="3"/>
      <c r="BG186" s="3"/>
      <c r="BH186" s="3"/>
      <c r="BI186" s="3"/>
      <c r="BJ186" s="3"/>
      <c r="BK186" s="3"/>
      <c r="BL186" s="2"/>
      <c r="BM186" s="2"/>
      <c r="BN186" s="2"/>
      <c r="BO186" s="2"/>
      <c r="BP186" s="2"/>
      <c r="BQ186" s="2"/>
      <c r="BR186" s="2"/>
      <c r="BS186" s="2"/>
      <c r="BT186" s="2"/>
    </row>
    <row r="187" spans="1:72">
      <c r="A187" s="3"/>
      <c r="C187" s="3"/>
      <c r="D187" s="3"/>
      <c r="E187" s="3"/>
      <c r="F187" s="3"/>
      <c r="I187" s="3"/>
      <c r="J187" s="3"/>
      <c r="K187" s="3"/>
      <c r="L187" s="3"/>
      <c r="O187" s="3"/>
      <c r="P187" s="3"/>
      <c r="Q187" s="3"/>
      <c r="R187" s="3"/>
      <c r="S187" s="3"/>
      <c r="T187" s="3"/>
      <c r="U187" s="3"/>
      <c r="V187" s="3"/>
      <c r="W187" s="3"/>
      <c r="X187" s="3"/>
      <c r="Y187" s="3"/>
      <c r="Z187" s="3"/>
      <c r="AA187" s="3"/>
      <c r="AB187" s="3"/>
      <c r="AC187" s="3"/>
      <c r="AE187" s="3"/>
      <c r="AF187" s="3"/>
      <c r="AH187" s="3"/>
      <c r="AI187" s="3"/>
      <c r="AJ187" s="3"/>
      <c r="AK187" s="3"/>
      <c r="AL187" s="3"/>
      <c r="AM187" s="3"/>
      <c r="AN187" s="3"/>
      <c r="AO187" s="3"/>
      <c r="AR187" s="3"/>
      <c r="AT187" s="3"/>
      <c r="AU187" s="3"/>
      <c r="AV187" s="3"/>
      <c r="AW187" s="3"/>
      <c r="AY187" s="3"/>
      <c r="AZ187" s="3"/>
      <c r="BA187" s="3"/>
      <c r="BB187" s="3"/>
      <c r="BD187" s="3"/>
      <c r="BF187" s="3"/>
      <c r="BG187" s="3"/>
      <c r="BH187" s="3"/>
      <c r="BI187" s="3"/>
      <c r="BJ187" s="3"/>
      <c r="BK187" s="3"/>
      <c r="BL187" s="2"/>
      <c r="BM187" s="2"/>
      <c r="BN187" s="2"/>
      <c r="BO187" s="2"/>
      <c r="BP187" s="2"/>
      <c r="BQ187" s="2"/>
      <c r="BR187" s="2"/>
      <c r="BS187" s="2"/>
      <c r="BT187" s="2"/>
    </row>
    <row r="188" spans="1:72">
      <c r="A188" s="3"/>
      <c r="C188" s="3"/>
      <c r="D188" s="3"/>
      <c r="E188" s="3"/>
      <c r="F188" s="3"/>
      <c r="I188" s="3"/>
      <c r="J188" s="3"/>
      <c r="K188" s="3"/>
      <c r="L188" s="3"/>
      <c r="O188" s="3"/>
      <c r="P188" s="3"/>
      <c r="Q188" s="3"/>
      <c r="R188" s="3"/>
      <c r="S188" s="3"/>
      <c r="T188" s="3"/>
      <c r="U188" s="3"/>
      <c r="V188" s="3"/>
      <c r="W188" s="3"/>
      <c r="X188" s="3"/>
      <c r="Y188" s="3"/>
      <c r="Z188" s="3"/>
      <c r="AA188" s="3"/>
      <c r="AB188" s="3"/>
      <c r="AC188" s="3"/>
      <c r="AE188" s="3"/>
      <c r="AF188" s="3"/>
      <c r="AH188" s="3"/>
      <c r="AI188" s="3"/>
      <c r="AJ188" s="3"/>
      <c r="AK188" s="3"/>
      <c r="AL188" s="3"/>
      <c r="AM188" s="3"/>
      <c r="AN188" s="3"/>
      <c r="AO188" s="3"/>
      <c r="AR188" s="3"/>
      <c r="AT188" s="3"/>
      <c r="AU188" s="3"/>
      <c r="AV188" s="3"/>
      <c r="AW188" s="3"/>
      <c r="AY188" s="3"/>
      <c r="AZ188" s="3"/>
      <c r="BA188" s="3"/>
      <c r="BB188" s="3"/>
      <c r="BD188" s="3"/>
      <c r="BF188" s="3"/>
      <c r="BG188" s="3"/>
      <c r="BH188" s="3"/>
      <c r="BI188" s="3"/>
      <c r="BJ188" s="3"/>
      <c r="BK188" s="3"/>
      <c r="BL188" s="2"/>
      <c r="BM188" s="2"/>
      <c r="BN188" s="2"/>
      <c r="BO188" s="2"/>
      <c r="BP188" s="2"/>
      <c r="BQ188" s="2"/>
      <c r="BR188" s="2"/>
      <c r="BS188" s="2"/>
      <c r="BT188" s="2"/>
    </row>
    <row r="189" spans="1:72">
      <c r="A189" s="3"/>
      <c r="C189" s="3"/>
      <c r="D189" s="3"/>
      <c r="E189" s="3"/>
      <c r="F189" s="3"/>
      <c r="I189" s="3"/>
      <c r="J189" s="3"/>
      <c r="K189" s="3"/>
      <c r="L189" s="3"/>
      <c r="O189" s="3"/>
      <c r="P189" s="3"/>
      <c r="Q189" s="3"/>
      <c r="R189" s="3"/>
      <c r="S189" s="3"/>
      <c r="T189" s="3"/>
      <c r="U189" s="3"/>
      <c r="V189" s="3"/>
      <c r="W189" s="3"/>
      <c r="X189" s="3"/>
      <c r="Y189" s="3"/>
      <c r="Z189" s="3"/>
      <c r="AA189" s="3"/>
      <c r="AB189" s="3"/>
      <c r="AC189" s="3"/>
      <c r="AE189" s="3"/>
      <c r="AF189" s="3"/>
      <c r="AH189" s="3"/>
      <c r="AI189" s="3"/>
      <c r="AJ189" s="3"/>
      <c r="AK189" s="3"/>
      <c r="AL189" s="3"/>
      <c r="AM189" s="3"/>
      <c r="AN189" s="3"/>
      <c r="AO189" s="3"/>
      <c r="AR189" s="3"/>
      <c r="AT189" s="3"/>
      <c r="AU189" s="3"/>
      <c r="AV189" s="3"/>
      <c r="AW189" s="3"/>
      <c r="AY189" s="3"/>
      <c r="AZ189" s="3"/>
      <c r="BA189" s="3"/>
      <c r="BB189" s="3"/>
      <c r="BD189" s="3"/>
      <c r="BF189" s="3"/>
      <c r="BG189" s="3"/>
      <c r="BH189" s="3"/>
      <c r="BI189" s="3"/>
      <c r="BJ189" s="3"/>
      <c r="BK189" s="3"/>
      <c r="BL189" s="2"/>
      <c r="BM189" s="2"/>
      <c r="BN189" s="2"/>
      <c r="BO189" s="2"/>
      <c r="BP189" s="2"/>
      <c r="BQ189" s="2"/>
      <c r="BR189" s="2"/>
      <c r="BS189" s="2"/>
      <c r="BT189" s="2"/>
    </row>
    <row r="190" spans="1:72">
      <c r="A190" s="3"/>
      <c r="C190" s="3"/>
      <c r="D190" s="3"/>
      <c r="E190" s="3"/>
      <c r="F190" s="3"/>
      <c r="I190" s="3"/>
      <c r="J190" s="3"/>
      <c r="K190" s="3"/>
      <c r="L190" s="3"/>
      <c r="O190" s="3"/>
      <c r="P190" s="3"/>
      <c r="Q190" s="3"/>
      <c r="R190" s="3"/>
      <c r="S190" s="3"/>
      <c r="T190" s="3"/>
      <c r="U190" s="3"/>
      <c r="V190" s="3"/>
      <c r="W190" s="3"/>
      <c r="X190" s="3"/>
      <c r="Y190" s="3"/>
      <c r="Z190" s="3"/>
      <c r="AA190" s="3"/>
      <c r="AB190" s="3"/>
      <c r="AC190" s="3"/>
      <c r="AE190" s="3"/>
      <c r="AF190" s="3"/>
      <c r="AH190" s="3"/>
      <c r="AI190" s="3"/>
      <c r="AJ190" s="3"/>
      <c r="AK190" s="3"/>
      <c r="AL190" s="3"/>
      <c r="AM190" s="3"/>
      <c r="AN190" s="3"/>
      <c r="AO190" s="3"/>
      <c r="AR190" s="3"/>
      <c r="AT190" s="3"/>
      <c r="AU190" s="3"/>
      <c r="AV190" s="3"/>
      <c r="AW190" s="3"/>
      <c r="AY190" s="3"/>
      <c r="AZ190" s="3"/>
      <c r="BA190" s="3"/>
      <c r="BB190" s="3"/>
      <c r="BD190" s="3"/>
      <c r="BF190" s="3"/>
      <c r="BG190" s="3"/>
      <c r="BH190" s="3"/>
      <c r="BI190" s="3"/>
      <c r="BJ190" s="3"/>
      <c r="BK190" s="3"/>
      <c r="BL190" s="2"/>
      <c r="BM190" s="2"/>
      <c r="BN190" s="2"/>
      <c r="BO190" s="2"/>
      <c r="BP190" s="2"/>
      <c r="BQ190" s="2"/>
      <c r="BR190" s="2"/>
      <c r="BS190" s="2"/>
      <c r="BT190" s="2"/>
    </row>
    <row r="191" spans="1:72">
      <c r="A191" s="3"/>
      <c r="C191" s="3"/>
      <c r="D191" s="3"/>
      <c r="E191" s="3"/>
      <c r="F191" s="3"/>
      <c r="I191" s="3"/>
      <c r="J191" s="3"/>
      <c r="K191" s="3"/>
      <c r="L191" s="3"/>
      <c r="O191" s="3"/>
      <c r="P191" s="3"/>
      <c r="Q191" s="3"/>
      <c r="R191" s="3"/>
      <c r="S191" s="3"/>
      <c r="T191" s="3"/>
      <c r="U191" s="3"/>
      <c r="V191" s="3"/>
      <c r="W191" s="3"/>
      <c r="X191" s="3"/>
      <c r="Y191" s="3"/>
      <c r="Z191" s="3"/>
      <c r="AA191" s="3"/>
      <c r="AB191" s="3"/>
      <c r="AC191" s="3"/>
      <c r="AE191" s="3"/>
      <c r="AF191" s="3"/>
      <c r="AH191" s="3"/>
      <c r="AI191" s="3"/>
      <c r="AJ191" s="3"/>
      <c r="AK191" s="3"/>
      <c r="AL191" s="3"/>
      <c r="AM191" s="3"/>
      <c r="AN191" s="3"/>
      <c r="AO191" s="3"/>
      <c r="AR191" s="3"/>
      <c r="AT191" s="3"/>
      <c r="AU191" s="3"/>
      <c r="AV191" s="3"/>
      <c r="AW191" s="3"/>
      <c r="AY191" s="3"/>
      <c r="AZ191" s="3"/>
      <c r="BA191" s="3"/>
      <c r="BB191" s="3"/>
      <c r="BD191" s="3"/>
      <c r="BF191" s="3"/>
      <c r="BG191" s="3"/>
      <c r="BH191" s="3"/>
      <c r="BI191" s="3"/>
      <c r="BJ191" s="3"/>
      <c r="BK191" s="3"/>
      <c r="BL191" s="2"/>
      <c r="BM191" s="2"/>
      <c r="BN191" s="2"/>
      <c r="BO191" s="2"/>
      <c r="BP191" s="2"/>
      <c r="BQ191" s="2"/>
      <c r="BR191" s="2"/>
      <c r="BS191" s="2"/>
      <c r="BT191" s="2"/>
    </row>
    <row r="192" spans="1:72">
      <c r="A192" s="3"/>
      <c r="C192" s="3"/>
      <c r="D192" s="3"/>
      <c r="E192" s="3"/>
      <c r="F192" s="3"/>
      <c r="I192" s="3"/>
      <c r="J192" s="3"/>
      <c r="K192" s="3"/>
      <c r="L192" s="3"/>
      <c r="O192" s="3"/>
      <c r="P192" s="3"/>
      <c r="Q192" s="3"/>
      <c r="R192" s="3"/>
      <c r="S192" s="3"/>
      <c r="T192" s="3"/>
      <c r="U192" s="3"/>
      <c r="V192" s="3"/>
      <c r="W192" s="3"/>
      <c r="X192" s="3"/>
      <c r="Y192" s="3"/>
      <c r="Z192" s="3"/>
      <c r="AA192" s="3"/>
      <c r="AB192" s="3"/>
      <c r="AC192" s="3"/>
      <c r="AE192" s="3"/>
      <c r="AF192" s="3"/>
      <c r="AH192" s="3"/>
      <c r="AI192" s="3"/>
      <c r="AJ192" s="3"/>
      <c r="AK192" s="3"/>
      <c r="AL192" s="3"/>
      <c r="AM192" s="3"/>
      <c r="AN192" s="3"/>
      <c r="AO192" s="3"/>
      <c r="AR192" s="3"/>
      <c r="AT192" s="3"/>
      <c r="AU192" s="3"/>
      <c r="AV192" s="3"/>
      <c r="AW192" s="3"/>
      <c r="AY192" s="3"/>
      <c r="AZ192" s="3"/>
      <c r="BA192" s="3"/>
      <c r="BB192" s="3"/>
      <c r="BD192" s="3"/>
      <c r="BF192" s="3"/>
      <c r="BG192" s="3"/>
      <c r="BH192" s="3"/>
      <c r="BI192" s="3"/>
      <c r="BJ192" s="3"/>
      <c r="BK192" s="3"/>
      <c r="BL192" s="2"/>
      <c r="BM192" s="2"/>
      <c r="BN192" s="2"/>
      <c r="BO192" s="2"/>
      <c r="BP192" s="2"/>
      <c r="BQ192" s="2"/>
      <c r="BR192" s="2"/>
      <c r="BS192" s="2"/>
      <c r="BT192" s="2"/>
    </row>
    <row r="193" spans="1:72">
      <c r="A193" s="3"/>
      <c r="C193" s="3"/>
      <c r="D193" s="3"/>
      <c r="E193" s="3"/>
      <c r="F193" s="3"/>
      <c r="I193" s="3"/>
      <c r="J193" s="3"/>
      <c r="K193" s="3"/>
      <c r="L193" s="3"/>
      <c r="O193" s="3"/>
      <c r="P193" s="3"/>
      <c r="Q193" s="3"/>
      <c r="R193" s="3"/>
      <c r="S193" s="3"/>
      <c r="T193" s="3"/>
      <c r="U193" s="3"/>
      <c r="V193" s="3"/>
      <c r="W193" s="3"/>
      <c r="X193" s="3"/>
      <c r="Y193" s="3"/>
      <c r="Z193" s="3"/>
      <c r="AA193" s="3"/>
      <c r="AB193" s="3"/>
      <c r="AC193" s="3"/>
      <c r="AE193" s="3"/>
      <c r="AF193" s="3"/>
      <c r="AH193" s="3"/>
      <c r="AI193" s="3"/>
      <c r="AJ193" s="3"/>
      <c r="AK193" s="3"/>
      <c r="AL193" s="3"/>
      <c r="AM193" s="3"/>
      <c r="AN193" s="3"/>
      <c r="AO193" s="3"/>
      <c r="AR193" s="3"/>
      <c r="AT193" s="3"/>
      <c r="AU193" s="3"/>
      <c r="AV193" s="3"/>
      <c r="AW193" s="3"/>
      <c r="AY193" s="3"/>
      <c r="AZ193" s="3"/>
      <c r="BA193" s="3"/>
      <c r="BB193" s="3"/>
      <c r="BD193" s="3"/>
      <c r="BF193" s="3"/>
      <c r="BG193" s="3"/>
      <c r="BH193" s="3"/>
      <c r="BI193" s="3"/>
      <c r="BJ193" s="3"/>
      <c r="BK193" s="3"/>
      <c r="BL193" s="2"/>
      <c r="BM193" s="2"/>
      <c r="BN193" s="2"/>
      <c r="BO193" s="2"/>
      <c r="BP193" s="2"/>
      <c r="BQ193" s="2"/>
      <c r="BR193" s="2"/>
      <c r="BS193" s="2"/>
      <c r="BT193" s="2"/>
    </row>
    <row r="194" spans="1:72">
      <c r="A194" s="3"/>
      <c r="C194" s="3"/>
      <c r="D194" s="3"/>
      <c r="E194" s="3"/>
      <c r="F194" s="3"/>
      <c r="I194" s="3"/>
      <c r="J194" s="3"/>
      <c r="K194" s="3"/>
      <c r="L194" s="3"/>
      <c r="O194" s="3"/>
      <c r="P194" s="3"/>
      <c r="Q194" s="3"/>
      <c r="R194" s="3"/>
      <c r="S194" s="3"/>
      <c r="T194" s="3"/>
      <c r="U194" s="3"/>
      <c r="V194" s="3"/>
      <c r="W194" s="3"/>
      <c r="X194" s="3"/>
      <c r="Y194" s="3"/>
      <c r="Z194" s="3"/>
      <c r="AA194" s="3"/>
      <c r="AB194" s="3"/>
      <c r="AC194" s="3"/>
      <c r="AE194" s="3"/>
      <c r="AF194" s="3"/>
      <c r="AH194" s="3"/>
      <c r="AI194" s="3"/>
      <c r="AJ194" s="3"/>
      <c r="AK194" s="3"/>
      <c r="AL194" s="3"/>
      <c r="AM194" s="3"/>
      <c r="AN194" s="3"/>
      <c r="AO194" s="3"/>
      <c r="AR194" s="3"/>
      <c r="AT194" s="3"/>
      <c r="AU194" s="3"/>
      <c r="AV194" s="3"/>
      <c r="AW194" s="3"/>
      <c r="AY194" s="3"/>
      <c r="AZ194" s="3"/>
      <c r="BA194" s="3"/>
      <c r="BB194" s="3"/>
      <c r="BD194" s="3"/>
      <c r="BF194" s="3"/>
      <c r="BG194" s="3"/>
      <c r="BH194" s="3"/>
      <c r="BI194" s="3"/>
      <c r="BJ194" s="3"/>
      <c r="BK194" s="3"/>
      <c r="BL194" s="2"/>
      <c r="BM194" s="2"/>
      <c r="BN194" s="2"/>
      <c r="BO194" s="2"/>
      <c r="BP194" s="2"/>
      <c r="BQ194" s="2"/>
      <c r="BR194" s="2"/>
      <c r="BS194" s="2"/>
      <c r="BT194" s="2"/>
    </row>
    <row r="195" spans="1:72">
      <c r="A195" s="3"/>
      <c r="C195" s="3"/>
      <c r="D195" s="3"/>
      <c r="E195" s="3"/>
      <c r="F195" s="3"/>
      <c r="I195" s="3"/>
      <c r="J195" s="3"/>
      <c r="K195" s="3"/>
      <c r="L195" s="3"/>
      <c r="O195" s="3"/>
      <c r="P195" s="3"/>
      <c r="Q195" s="3"/>
      <c r="R195" s="3"/>
      <c r="S195" s="3"/>
      <c r="T195" s="3"/>
      <c r="U195" s="3"/>
      <c r="V195" s="3"/>
      <c r="W195" s="3"/>
      <c r="X195" s="3"/>
      <c r="Y195" s="3"/>
      <c r="Z195" s="3"/>
      <c r="AA195" s="3"/>
      <c r="AB195" s="3"/>
      <c r="AC195" s="3"/>
      <c r="AE195" s="3"/>
      <c r="AF195" s="3"/>
      <c r="AH195" s="3"/>
      <c r="AI195" s="3"/>
      <c r="AJ195" s="3"/>
      <c r="AK195" s="3"/>
      <c r="AL195" s="3"/>
      <c r="AM195" s="3"/>
      <c r="AN195" s="3"/>
      <c r="AO195" s="3"/>
      <c r="AR195" s="3"/>
      <c r="AT195" s="3"/>
      <c r="AU195" s="3"/>
      <c r="AV195" s="3"/>
      <c r="AW195" s="3"/>
      <c r="AY195" s="3"/>
      <c r="AZ195" s="3"/>
      <c r="BA195" s="3"/>
      <c r="BB195" s="3"/>
      <c r="BD195" s="3"/>
      <c r="BF195" s="3"/>
      <c r="BG195" s="3"/>
      <c r="BH195" s="3"/>
      <c r="BI195" s="3"/>
      <c r="BJ195" s="3"/>
      <c r="BK195" s="3"/>
      <c r="BL195" s="2"/>
      <c r="BM195" s="2"/>
      <c r="BN195" s="2"/>
      <c r="BO195" s="2"/>
      <c r="BP195" s="2"/>
      <c r="BQ195" s="2"/>
      <c r="BR195" s="2"/>
      <c r="BS195" s="2"/>
      <c r="BT195" s="2"/>
    </row>
    <row r="196" spans="1:72">
      <c r="A196" s="3"/>
      <c r="C196" s="3"/>
      <c r="D196" s="3"/>
      <c r="E196" s="3"/>
      <c r="F196" s="3"/>
      <c r="I196" s="3"/>
      <c r="J196" s="3"/>
      <c r="K196" s="3"/>
      <c r="L196" s="3"/>
      <c r="O196" s="3"/>
      <c r="P196" s="3"/>
      <c r="Q196" s="3"/>
      <c r="R196" s="3"/>
      <c r="S196" s="3"/>
      <c r="T196" s="3"/>
      <c r="U196" s="3"/>
      <c r="V196" s="3"/>
      <c r="W196" s="3"/>
      <c r="X196" s="3"/>
      <c r="Y196" s="3"/>
      <c r="Z196" s="3"/>
      <c r="AA196" s="3"/>
      <c r="AB196" s="3"/>
      <c r="AC196" s="3"/>
      <c r="AE196" s="3"/>
      <c r="AF196" s="3"/>
      <c r="AH196" s="3"/>
      <c r="AI196" s="3"/>
      <c r="AJ196" s="3"/>
      <c r="AK196" s="3"/>
      <c r="AL196" s="3"/>
      <c r="AM196" s="3"/>
      <c r="AN196" s="3"/>
      <c r="AO196" s="3"/>
      <c r="AR196" s="3"/>
      <c r="AT196" s="3"/>
      <c r="AU196" s="3"/>
      <c r="AV196" s="3"/>
      <c r="AW196" s="3"/>
      <c r="AY196" s="3"/>
      <c r="AZ196" s="3"/>
      <c r="BA196" s="3"/>
      <c r="BB196" s="3"/>
      <c r="BD196" s="3"/>
      <c r="BF196" s="3"/>
      <c r="BG196" s="3"/>
      <c r="BH196" s="3"/>
      <c r="BI196" s="3"/>
      <c r="BJ196" s="3"/>
      <c r="BK196" s="3"/>
      <c r="BL196" s="2"/>
      <c r="BM196" s="2"/>
      <c r="BN196" s="2"/>
      <c r="BO196" s="2"/>
      <c r="BP196" s="2"/>
      <c r="BQ196" s="2"/>
      <c r="BR196" s="2"/>
      <c r="BS196" s="2"/>
      <c r="BT196" s="2"/>
    </row>
    <row r="197" spans="1:72">
      <c r="A197" s="3"/>
      <c r="C197" s="3"/>
      <c r="D197" s="3"/>
      <c r="E197" s="3"/>
      <c r="F197" s="3"/>
      <c r="I197" s="3"/>
      <c r="J197" s="3"/>
      <c r="K197" s="3"/>
      <c r="L197" s="3"/>
      <c r="O197" s="3"/>
      <c r="P197" s="3"/>
      <c r="Q197" s="3"/>
      <c r="R197" s="3"/>
      <c r="S197" s="3"/>
      <c r="T197" s="3"/>
      <c r="U197" s="3"/>
      <c r="V197" s="3"/>
      <c r="W197" s="3"/>
      <c r="X197" s="3"/>
      <c r="Y197" s="3"/>
      <c r="Z197" s="3"/>
      <c r="AA197" s="3"/>
      <c r="AB197" s="3"/>
      <c r="AC197" s="3"/>
      <c r="AE197" s="3"/>
      <c r="AF197" s="3"/>
      <c r="AH197" s="3"/>
      <c r="AI197" s="3"/>
      <c r="AJ197" s="3"/>
      <c r="AK197" s="3"/>
      <c r="AL197" s="3"/>
      <c r="AM197" s="3"/>
      <c r="AN197" s="3"/>
      <c r="AO197" s="3"/>
      <c r="AR197" s="3"/>
      <c r="AT197" s="3"/>
      <c r="AU197" s="3"/>
      <c r="AV197" s="3"/>
      <c r="AW197" s="3"/>
      <c r="AY197" s="3"/>
      <c r="AZ197" s="3"/>
      <c r="BA197" s="3"/>
      <c r="BB197" s="3"/>
      <c r="BD197" s="3"/>
      <c r="BF197" s="3"/>
      <c r="BG197" s="3"/>
      <c r="BH197" s="3"/>
      <c r="BI197" s="3"/>
      <c r="BJ197" s="3"/>
      <c r="BK197" s="3"/>
      <c r="BL197" s="2"/>
      <c r="BM197" s="2"/>
      <c r="BN197" s="2"/>
      <c r="BO197" s="2"/>
      <c r="BP197" s="2"/>
      <c r="BQ197" s="2"/>
      <c r="BR197" s="2"/>
      <c r="BS197" s="2"/>
      <c r="BT197" s="2"/>
    </row>
    <row r="198" spans="1:72">
      <c r="A198" s="3"/>
      <c r="C198" s="3"/>
      <c r="D198" s="3"/>
      <c r="E198" s="3"/>
      <c r="F198" s="3"/>
      <c r="I198" s="3"/>
      <c r="J198" s="3"/>
      <c r="K198" s="3"/>
      <c r="L198" s="3"/>
      <c r="O198" s="3"/>
      <c r="P198" s="3"/>
      <c r="Q198" s="3"/>
      <c r="R198" s="3"/>
      <c r="S198" s="3"/>
      <c r="T198" s="3"/>
      <c r="U198" s="3"/>
      <c r="V198" s="3"/>
      <c r="W198" s="3"/>
      <c r="X198" s="3"/>
      <c r="Y198" s="3"/>
      <c r="Z198" s="3"/>
      <c r="AA198" s="3"/>
      <c r="AB198" s="3"/>
      <c r="AC198" s="3"/>
      <c r="AE198" s="3"/>
      <c r="AF198" s="3"/>
      <c r="AH198" s="3"/>
      <c r="AI198" s="3"/>
      <c r="AJ198" s="3"/>
      <c r="AK198" s="3"/>
      <c r="AL198" s="3"/>
      <c r="AM198" s="3"/>
      <c r="AN198" s="3"/>
      <c r="AO198" s="3"/>
      <c r="AR198" s="3"/>
      <c r="AT198" s="3"/>
      <c r="AU198" s="3"/>
      <c r="AV198" s="3"/>
      <c r="AW198" s="3"/>
      <c r="AY198" s="3"/>
      <c r="AZ198" s="3"/>
      <c r="BA198" s="3"/>
      <c r="BB198" s="3"/>
      <c r="BD198" s="3"/>
      <c r="BF198" s="3"/>
      <c r="BG198" s="3"/>
      <c r="BH198" s="3"/>
      <c r="BI198" s="3"/>
      <c r="BJ198" s="3"/>
      <c r="BK198" s="3"/>
      <c r="BL198" s="2"/>
      <c r="BM198" s="2"/>
      <c r="BN198" s="2"/>
      <c r="BO198" s="2"/>
      <c r="BP198" s="2"/>
      <c r="BQ198" s="2"/>
      <c r="BR198" s="2"/>
      <c r="BS198" s="2"/>
      <c r="BT198" s="2"/>
    </row>
    <row r="199" spans="1:72">
      <c r="A199" s="3"/>
      <c r="C199" s="3"/>
      <c r="D199" s="3"/>
      <c r="E199" s="3"/>
      <c r="F199" s="3"/>
      <c r="I199" s="3"/>
      <c r="J199" s="3"/>
      <c r="K199" s="3"/>
      <c r="L199" s="3"/>
      <c r="O199" s="3"/>
      <c r="P199" s="3"/>
      <c r="Q199" s="3"/>
      <c r="R199" s="3"/>
      <c r="S199" s="3"/>
      <c r="T199" s="3"/>
      <c r="U199" s="3"/>
      <c r="V199" s="3"/>
      <c r="W199" s="3"/>
      <c r="X199" s="3"/>
      <c r="Y199" s="3"/>
      <c r="Z199" s="3"/>
      <c r="AA199" s="3"/>
      <c r="AB199" s="3"/>
      <c r="AC199" s="3"/>
      <c r="AE199" s="3"/>
      <c r="AF199" s="3"/>
      <c r="AH199" s="3"/>
      <c r="AI199" s="3"/>
      <c r="AJ199" s="3"/>
      <c r="AK199" s="3"/>
      <c r="AL199" s="3"/>
      <c r="AM199" s="3"/>
      <c r="AN199" s="3"/>
      <c r="AO199" s="3"/>
      <c r="AR199" s="3"/>
      <c r="AT199" s="3"/>
      <c r="AU199" s="3"/>
      <c r="AV199" s="3"/>
      <c r="AW199" s="3"/>
      <c r="AY199" s="3"/>
      <c r="AZ199" s="3"/>
      <c r="BA199" s="3"/>
      <c r="BB199" s="3"/>
      <c r="BD199" s="3"/>
      <c r="BF199" s="3"/>
      <c r="BG199" s="3"/>
      <c r="BH199" s="3"/>
      <c r="BI199" s="3"/>
      <c r="BJ199" s="3"/>
      <c r="BK199" s="3"/>
      <c r="BL199" s="2"/>
      <c r="BM199" s="2"/>
      <c r="BN199" s="2"/>
      <c r="BO199" s="2"/>
      <c r="BP199" s="2"/>
      <c r="BQ199" s="2"/>
      <c r="BR199" s="2"/>
      <c r="BS199" s="2"/>
      <c r="BT199" s="2"/>
    </row>
    <row r="200" spans="1:72">
      <c r="A200" s="3"/>
      <c r="C200" s="3"/>
      <c r="D200" s="3"/>
      <c r="E200" s="3"/>
      <c r="F200" s="3"/>
      <c r="I200" s="3"/>
      <c r="J200" s="3"/>
      <c r="K200" s="3"/>
      <c r="L200" s="3"/>
      <c r="O200" s="3"/>
      <c r="P200" s="3"/>
      <c r="Q200" s="3"/>
      <c r="R200" s="3"/>
      <c r="S200" s="3"/>
      <c r="T200" s="3"/>
      <c r="U200" s="3"/>
      <c r="V200" s="3"/>
      <c r="W200" s="3"/>
      <c r="X200" s="3"/>
      <c r="Y200" s="3"/>
      <c r="Z200" s="3"/>
      <c r="AA200" s="3"/>
      <c r="AB200" s="3"/>
      <c r="AC200" s="3"/>
      <c r="AE200" s="3"/>
      <c r="AF200" s="3"/>
      <c r="AH200" s="3"/>
      <c r="AI200" s="3"/>
      <c r="AJ200" s="3"/>
      <c r="AK200" s="3"/>
      <c r="AL200" s="3"/>
      <c r="AM200" s="3"/>
      <c r="AN200" s="3"/>
      <c r="AO200" s="3"/>
      <c r="AR200" s="3"/>
      <c r="AT200" s="3"/>
      <c r="AU200" s="3"/>
      <c r="AV200" s="3"/>
      <c r="AW200" s="3"/>
      <c r="AY200" s="3"/>
      <c r="AZ200" s="3"/>
      <c r="BA200" s="3"/>
      <c r="BB200" s="3"/>
      <c r="BD200" s="3"/>
      <c r="BF200" s="3"/>
      <c r="BG200" s="3"/>
      <c r="BH200" s="3"/>
      <c r="BI200" s="3"/>
      <c r="BJ200" s="3"/>
      <c r="BK200" s="3"/>
      <c r="BL200" s="2"/>
      <c r="BM200" s="2"/>
      <c r="BN200" s="2"/>
      <c r="BO200" s="2"/>
      <c r="BP200" s="2"/>
      <c r="BQ200" s="2"/>
      <c r="BR200" s="2"/>
      <c r="BS200" s="2"/>
      <c r="BT200" s="2"/>
    </row>
    <row r="201" spans="1:72">
      <c r="A201" s="3"/>
      <c r="C201" s="3"/>
      <c r="D201" s="3"/>
      <c r="E201" s="3"/>
      <c r="F201" s="3"/>
      <c r="I201" s="3"/>
      <c r="J201" s="3"/>
      <c r="K201" s="3"/>
      <c r="L201" s="3"/>
      <c r="O201" s="3"/>
      <c r="P201" s="3"/>
      <c r="Q201" s="3"/>
      <c r="R201" s="3"/>
      <c r="S201" s="3"/>
      <c r="T201" s="3"/>
      <c r="U201" s="3"/>
      <c r="V201" s="3"/>
      <c r="W201" s="3"/>
      <c r="X201" s="3"/>
      <c r="Y201" s="3"/>
      <c r="Z201" s="3"/>
      <c r="AA201" s="3"/>
      <c r="AB201" s="3"/>
      <c r="AC201" s="3"/>
      <c r="AE201" s="3"/>
      <c r="AF201" s="3"/>
      <c r="AH201" s="3"/>
      <c r="AI201" s="3"/>
      <c r="AJ201" s="3"/>
      <c r="AK201" s="3"/>
      <c r="AL201" s="3"/>
      <c r="AM201" s="3"/>
      <c r="AN201" s="3"/>
      <c r="AO201" s="3"/>
      <c r="AR201" s="3"/>
      <c r="AT201" s="3"/>
      <c r="AU201" s="3"/>
      <c r="AV201" s="3"/>
      <c r="AW201" s="3"/>
      <c r="AY201" s="3"/>
      <c r="AZ201" s="3"/>
      <c r="BA201" s="3"/>
      <c r="BB201" s="3"/>
      <c r="BD201" s="3"/>
      <c r="BF201" s="3"/>
      <c r="BG201" s="3"/>
      <c r="BH201" s="3"/>
      <c r="BI201" s="3"/>
      <c r="BJ201" s="3"/>
      <c r="BK201" s="3"/>
      <c r="BL201" s="2"/>
      <c r="BM201" s="2"/>
      <c r="BN201" s="2"/>
      <c r="BO201" s="2"/>
      <c r="BP201" s="2"/>
      <c r="BQ201" s="2"/>
      <c r="BR201" s="2"/>
      <c r="BS201" s="2"/>
      <c r="BT201" s="2"/>
    </row>
    <row r="202" spans="1:72">
      <c r="A202" s="3"/>
      <c r="C202" s="3"/>
      <c r="D202" s="3"/>
      <c r="E202" s="3"/>
      <c r="F202" s="3"/>
      <c r="I202" s="3"/>
      <c r="J202" s="3"/>
      <c r="K202" s="3"/>
      <c r="L202" s="3"/>
      <c r="O202" s="3"/>
      <c r="P202" s="3"/>
      <c r="Q202" s="3"/>
      <c r="R202" s="3"/>
      <c r="S202" s="3"/>
      <c r="T202" s="3"/>
      <c r="U202" s="3"/>
      <c r="V202" s="3"/>
      <c r="W202" s="3"/>
      <c r="X202" s="3"/>
      <c r="Y202" s="3"/>
      <c r="Z202" s="3"/>
      <c r="AA202" s="3"/>
      <c r="AB202" s="3"/>
      <c r="AC202" s="3"/>
      <c r="AE202" s="3"/>
      <c r="AF202" s="3"/>
      <c r="AH202" s="3"/>
      <c r="AI202" s="3"/>
      <c r="AJ202" s="3"/>
      <c r="AK202" s="3"/>
      <c r="AL202" s="3"/>
      <c r="AM202" s="3"/>
      <c r="AN202" s="3"/>
      <c r="AO202" s="3"/>
      <c r="AR202" s="3"/>
      <c r="AT202" s="3"/>
      <c r="AU202" s="3"/>
      <c r="AV202" s="3"/>
      <c r="AW202" s="3"/>
      <c r="AY202" s="3"/>
      <c r="AZ202" s="3"/>
      <c r="BA202" s="3"/>
      <c r="BB202" s="3"/>
      <c r="BD202" s="3"/>
      <c r="BF202" s="3"/>
      <c r="BG202" s="3"/>
      <c r="BH202" s="3"/>
      <c r="BI202" s="3"/>
      <c r="BJ202" s="3"/>
      <c r="BK202" s="3"/>
      <c r="BL202" s="2"/>
      <c r="BM202" s="2"/>
      <c r="BN202" s="2"/>
      <c r="BO202" s="2"/>
      <c r="BP202" s="2"/>
      <c r="BQ202" s="2"/>
      <c r="BR202" s="2"/>
      <c r="BS202" s="2"/>
      <c r="BT202" s="2"/>
    </row>
    <row r="203" spans="1:72">
      <c r="A203" s="3"/>
      <c r="C203" s="3"/>
      <c r="D203" s="3"/>
      <c r="E203" s="3"/>
      <c r="F203" s="3"/>
      <c r="I203" s="3"/>
      <c r="J203" s="3"/>
      <c r="K203" s="3"/>
      <c r="L203" s="3"/>
      <c r="O203" s="3"/>
      <c r="P203" s="3"/>
      <c r="Q203" s="3"/>
      <c r="R203" s="3"/>
      <c r="S203" s="3"/>
      <c r="T203" s="3"/>
      <c r="U203" s="3"/>
      <c r="V203" s="3"/>
      <c r="W203" s="3"/>
      <c r="X203" s="3"/>
      <c r="Y203" s="3"/>
      <c r="Z203" s="3"/>
      <c r="AA203" s="3"/>
      <c r="AB203" s="3"/>
      <c r="AC203" s="3"/>
      <c r="AE203" s="3"/>
      <c r="AF203" s="3"/>
      <c r="AH203" s="3"/>
      <c r="AI203" s="3"/>
      <c r="AJ203" s="3"/>
      <c r="AK203" s="3"/>
      <c r="AL203" s="3"/>
      <c r="AM203" s="3"/>
      <c r="AN203" s="3"/>
      <c r="AO203" s="3"/>
      <c r="AR203" s="3"/>
      <c r="AT203" s="3"/>
      <c r="AU203" s="3"/>
      <c r="AV203" s="3"/>
      <c r="AW203" s="3"/>
      <c r="AY203" s="3"/>
      <c r="AZ203" s="3"/>
      <c r="BA203" s="3"/>
      <c r="BB203" s="3"/>
      <c r="BD203" s="3"/>
      <c r="BF203" s="3"/>
      <c r="BG203" s="3"/>
      <c r="BH203" s="3"/>
      <c r="BI203" s="3"/>
      <c r="BJ203" s="3"/>
      <c r="BK203" s="3"/>
      <c r="BL203" s="2"/>
      <c r="BM203" s="2"/>
      <c r="BN203" s="2"/>
      <c r="BO203" s="2"/>
      <c r="BP203" s="2"/>
      <c r="BQ203" s="2"/>
      <c r="BR203" s="2"/>
      <c r="BS203" s="2"/>
      <c r="BT203" s="2"/>
    </row>
    <row r="204" spans="1:72">
      <c r="A204" s="3"/>
      <c r="C204" s="3"/>
      <c r="D204" s="3"/>
      <c r="E204" s="3"/>
      <c r="F204" s="3"/>
      <c r="I204" s="3"/>
      <c r="J204" s="3"/>
      <c r="K204" s="3"/>
      <c r="L204" s="3"/>
      <c r="O204" s="3"/>
      <c r="P204" s="3"/>
      <c r="Q204" s="3"/>
      <c r="R204" s="3"/>
      <c r="S204" s="3"/>
      <c r="T204" s="3"/>
      <c r="U204" s="3"/>
      <c r="V204" s="3"/>
      <c r="W204" s="3"/>
      <c r="X204" s="3"/>
      <c r="Y204" s="3"/>
      <c r="Z204" s="3"/>
      <c r="AA204" s="3"/>
      <c r="AB204" s="3"/>
      <c r="AC204" s="3"/>
      <c r="AE204" s="3"/>
      <c r="AF204" s="3"/>
      <c r="AH204" s="3"/>
      <c r="AI204" s="3"/>
      <c r="AJ204" s="3"/>
      <c r="AK204" s="3"/>
      <c r="AL204" s="3"/>
      <c r="AM204" s="3"/>
      <c r="AN204" s="3"/>
      <c r="AO204" s="3"/>
      <c r="AR204" s="3"/>
      <c r="AT204" s="3"/>
      <c r="AU204" s="3"/>
      <c r="AV204" s="3"/>
      <c r="AW204" s="3"/>
      <c r="AY204" s="3"/>
      <c r="AZ204" s="3"/>
      <c r="BA204" s="3"/>
      <c r="BB204" s="3"/>
      <c r="BD204" s="3"/>
      <c r="BF204" s="3"/>
      <c r="BG204" s="3"/>
      <c r="BH204" s="3"/>
      <c r="BI204" s="3"/>
      <c r="BJ204" s="3"/>
      <c r="BK204" s="3"/>
      <c r="BL204" s="2"/>
      <c r="BM204" s="2"/>
      <c r="BN204" s="2"/>
      <c r="BO204" s="2"/>
      <c r="BP204" s="2"/>
      <c r="BQ204" s="2"/>
      <c r="BR204" s="2"/>
      <c r="BS204" s="2"/>
      <c r="BT204" s="2"/>
    </row>
    <row r="205" spans="1:72">
      <c r="A205" s="3"/>
      <c r="C205" s="3"/>
      <c r="D205" s="3"/>
      <c r="E205" s="3"/>
      <c r="F205" s="3"/>
      <c r="I205" s="3"/>
      <c r="J205" s="3"/>
      <c r="K205" s="3"/>
      <c r="L205" s="3"/>
      <c r="O205" s="3"/>
      <c r="P205" s="3"/>
      <c r="Q205" s="3"/>
      <c r="R205" s="3"/>
      <c r="S205" s="3"/>
      <c r="T205" s="3"/>
      <c r="U205" s="3"/>
      <c r="V205" s="3"/>
      <c r="W205" s="3"/>
      <c r="X205" s="3"/>
      <c r="Y205" s="3"/>
      <c r="Z205" s="3"/>
      <c r="AA205" s="3"/>
      <c r="AB205" s="3"/>
      <c r="AC205" s="3"/>
      <c r="AE205" s="3"/>
      <c r="AF205" s="3"/>
      <c r="AH205" s="3"/>
      <c r="AI205" s="3"/>
      <c r="AJ205" s="3"/>
      <c r="AK205" s="3"/>
      <c r="AL205" s="3"/>
      <c r="AM205" s="3"/>
      <c r="AN205" s="3"/>
      <c r="AO205" s="3"/>
      <c r="AR205" s="3"/>
      <c r="AT205" s="3"/>
      <c r="AU205" s="3"/>
      <c r="AV205" s="3"/>
      <c r="AW205" s="3"/>
      <c r="AY205" s="3"/>
      <c r="AZ205" s="3"/>
      <c r="BA205" s="3"/>
      <c r="BB205" s="3"/>
      <c r="BD205" s="3"/>
      <c r="BF205" s="3"/>
      <c r="BG205" s="3"/>
      <c r="BH205" s="3"/>
      <c r="BI205" s="3"/>
      <c r="BJ205" s="3"/>
      <c r="BK205" s="3"/>
      <c r="BL205" s="2"/>
      <c r="BM205" s="2"/>
      <c r="BN205" s="2"/>
      <c r="BO205" s="2"/>
      <c r="BP205" s="2"/>
      <c r="BQ205" s="2"/>
      <c r="BR205" s="2"/>
      <c r="BS205" s="2"/>
      <c r="BT205" s="2"/>
    </row>
    <row r="206" spans="1:72">
      <c r="A206" s="3"/>
      <c r="C206" s="3"/>
      <c r="D206" s="3"/>
      <c r="E206" s="3"/>
      <c r="F206" s="3"/>
      <c r="I206" s="3"/>
      <c r="J206" s="3"/>
      <c r="K206" s="3"/>
      <c r="L206" s="3"/>
      <c r="O206" s="3"/>
      <c r="P206" s="3"/>
      <c r="Q206" s="3"/>
      <c r="R206" s="3"/>
      <c r="S206" s="3"/>
      <c r="T206" s="3"/>
      <c r="U206" s="3"/>
      <c r="V206" s="3"/>
      <c r="W206" s="3"/>
      <c r="X206" s="3"/>
      <c r="Y206" s="3"/>
      <c r="Z206" s="3"/>
      <c r="AA206" s="3"/>
      <c r="AB206" s="3"/>
      <c r="AC206" s="3"/>
      <c r="AE206" s="3"/>
      <c r="AF206" s="3"/>
      <c r="AH206" s="3"/>
      <c r="AI206" s="3"/>
      <c r="AJ206" s="3"/>
      <c r="AK206" s="3"/>
      <c r="AL206" s="3"/>
      <c r="AM206" s="3"/>
      <c r="AN206" s="3"/>
      <c r="AO206" s="3"/>
      <c r="AR206" s="3"/>
      <c r="AT206" s="3"/>
      <c r="AU206" s="3"/>
      <c r="AV206" s="3"/>
      <c r="AW206" s="3"/>
      <c r="AY206" s="3"/>
      <c r="AZ206" s="3"/>
      <c r="BA206" s="3"/>
      <c r="BB206" s="3"/>
      <c r="BD206" s="3"/>
      <c r="BF206" s="3"/>
      <c r="BG206" s="3"/>
      <c r="BH206" s="3"/>
      <c r="BI206" s="3"/>
      <c r="BJ206" s="3"/>
      <c r="BK206" s="3"/>
      <c r="BL206" s="2"/>
      <c r="BM206" s="2"/>
      <c r="BN206" s="2"/>
      <c r="BO206" s="2"/>
      <c r="BP206" s="2"/>
      <c r="BQ206" s="2"/>
      <c r="BR206" s="2"/>
      <c r="BS206" s="2"/>
      <c r="BT206" s="2"/>
    </row>
    <row r="207" spans="1:72">
      <c r="A207" s="3"/>
      <c r="C207" s="3"/>
      <c r="D207" s="3"/>
      <c r="E207" s="3"/>
      <c r="F207" s="3"/>
      <c r="I207" s="3"/>
      <c r="J207" s="3"/>
      <c r="K207" s="3"/>
      <c r="L207" s="3"/>
      <c r="O207" s="3"/>
      <c r="P207" s="3"/>
      <c r="Q207" s="3"/>
      <c r="R207" s="3"/>
      <c r="S207" s="3"/>
      <c r="T207" s="3"/>
      <c r="U207" s="3"/>
      <c r="V207" s="3"/>
      <c r="W207" s="3"/>
      <c r="X207" s="3"/>
      <c r="Y207" s="3"/>
      <c r="Z207" s="3"/>
      <c r="AA207" s="3"/>
      <c r="AB207" s="3"/>
      <c r="AC207" s="3"/>
      <c r="AE207" s="3"/>
      <c r="AF207" s="3"/>
      <c r="AH207" s="3"/>
      <c r="AI207" s="3"/>
      <c r="AJ207" s="3"/>
      <c r="AK207" s="3"/>
      <c r="AL207" s="3"/>
      <c r="AM207" s="3"/>
      <c r="AN207" s="3"/>
      <c r="AO207" s="3"/>
      <c r="AR207" s="3"/>
      <c r="AT207" s="3"/>
      <c r="AU207" s="3"/>
      <c r="AV207" s="3"/>
      <c r="AW207" s="3"/>
      <c r="AY207" s="3"/>
      <c r="AZ207" s="3"/>
      <c r="BA207" s="3"/>
      <c r="BB207" s="3"/>
      <c r="BD207" s="3"/>
      <c r="BF207" s="3"/>
      <c r="BG207" s="3"/>
      <c r="BH207" s="3"/>
      <c r="BI207" s="3"/>
      <c r="BJ207" s="3"/>
      <c r="BK207" s="3"/>
      <c r="BL207" s="2"/>
      <c r="BM207" s="2"/>
      <c r="BN207" s="2"/>
      <c r="BO207" s="2"/>
      <c r="BP207" s="2"/>
      <c r="BQ207" s="2"/>
      <c r="BR207" s="2"/>
      <c r="BS207" s="2"/>
      <c r="BT207" s="2"/>
    </row>
    <row r="208" spans="1:72">
      <c r="A208" s="3"/>
      <c r="C208" s="3"/>
      <c r="D208" s="3"/>
      <c r="E208" s="3"/>
      <c r="F208" s="3"/>
      <c r="I208" s="3"/>
      <c r="J208" s="3"/>
      <c r="K208" s="3"/>
      <c r="L208" s="3"/>
      <c r="O208" s="3"/>
      <c r="P208" s="3"/>
      <c r="Q208" s="3"/>
      <c r="R208" s="3"/>
      <c r="S208" s="3"/>
      <c r="T208" s="3"/>
      <c r="U208" s="3"/>
      <c r="V208" s="3"/>
      <c r="W208" s="3"/>
      <c r="X208" s="3"/>
      <c r="Y208" s="3"/>
      <c r="Z208" s="3"/>
      <c r="AA208" s="3"/>
      <c r="AB208" s="3"/>
      <c r="AC208" s="3"/>
      <c r="AE208" s="3"/>
      <c r="AF208" s="3"/>
      <c r="AH208" s="3"/>
      <c r="AI208" s="3"/>
      <c r="AJ208" s="3"/>
      <c r="AK208" s="3"/>
      <c r="AL208" s="3"/>
      <c r="AM208" s="3"/>
      <c r="AN208" s="3"/>
      <c r="AO208" s="3"/>
      <c r="AR208" s="3"/>
      <c r="AT208" s="3"/>
      <c r="AU208" s="3"/>
      <c r="AV208" s="3"/>
      <c r="AW208" s="3"/>
      <c r="AY208" s="3"/>
      <c r="AZ208" s="3"/>
      <c r="BA208" s="3"/>
      <c r="BB208" s="3"/>
      <c r="BD208" s="3"/>
      <c r="BF208" s="3"/>
      <c r="BG208" s="3"/>
      <c r="BH208" s="3"/>
      <c r="BI208" s="3"/>
      <c r="BJ208" s="3"/>
      <c r="BK208" s="3"/>
      <c r="BL208" s="2"/>
      <c r="BM208" s="2"/>
      <c r="BN208" s="2"/>
      <c r="BO208" s="2"/>
      <c r="BP208" s="2"/>
      <c r="BQ208" s="2"/>
      <c r="BR208" s="2"/>
      <c r="BS208" s="2"/>
      <c r="BT208" s="2"/>
    </row>
    <row r="209" spans="1:72">
      <c r="A209" s="3"/>
      <c r="C209" s="3"/>
      <c r="D209" s="3"/>
      <c r="E209" s="3"/>
      <c r="F209" s="3"/>
      <c r="I209" s="3"/>
      <c r="J209" s="3"/>
      <c r="K209" s="3"/>
      <c r="L209" s="3"/>
      <c r="O209" s="3"/>
      <c r="P209" s="3"/>
      <c r="Q209" s="3"/>
      <c r="R209" s="3"/>
      <c r="S209" s="3"/>
      <c r="T209" s="3"/>
      <c r="U209" s="3"/>
      <c r="V209" s="3"/>
      <c r="W209" s="3"/>
      <c r="X209" s="3"/>
      <c r="Y209" s="3"/>
      <c r="Z209" s="3"/>
      <c r="AA209" s="3"/>
      <c r="AB209" s="3"/>
      <c r="AC209" s="3"/>
      <c r="AE209" s="3"/>
      <c r="AF209" s="3"/>
      <c r="AH209" s="3"/>
      <c r="AI209" s="3"/>
      <c r="AJ209" s="3"/>
      <c r="AK209" s="3"/>
      <c r="AL209" s="3"/>
      <c r="AM209" s="3"/>
      <c r="AN209" s="3"/>
      <c r="AO209" s="3"/>
      <c r="AR209" s="3"/>
      <c r="AT209" s="3"/>
      <c r="AU209" s="3"/>
      <c r="AV209" s="3"/>
      <c r="AW209" s="3"/>
      <c r="AY209" s="3"/>
      <c r="AZ209" s="3"/>
      <c r="BA209" s="3"/>
      <c r="BB209" s="3"/>
      <c r="BD209" s="3"/>
      <c r="BF209" s="3"/>
      <c r="BG209" s="3"/>
      <c r="BH209" s="3"/>
      <c r="BI209" s="3"/>
      <c r="BJ209" s="3"/>
      <c r="BK209" s="3"/>
      <c r="BL209" s="2"/>
      <c r="BM209" s="2"/>
      <c r="BN209" s="2"/>
      <c r="BO209" s="2"/>
      <c r="BP209" s="2"/>
      <c r="BQ209" s="2"/>
      <c r="BR209" s="2"/>
      <c r="BS209" s="2"/>
      <c r="BT209" s="2"/>
    </row>
    <row r="210" spans="1:72">
      <c r="A210" s="3"/>
      <c r="C210" s="3"/>
      <c r="D210" s="3"/>
      <c r="E210" s="3"/>
      <c r="F210" s="3"/>
      <c r="I210" s="3"/>
      <c r="J210" s="3"/>
      <c r="K210" s="3"/>
      <c r="L210" s="3"/>
      <c r="O210" s="3"/>
      <c r="P210" s="3"/>
      <c r="Q210" s="3"/>
      <c r="R210" s="3"/>
      <c r="S210" s="3"/>
      <c r="T210" s="3"/>
      <c r="U210" s="3"/>
      <c r="V210" s="3"/>
      <c r="W210" s="3"/>
      <c r="X210" s="3"/>
      <c r="Y210" s="3"/>
      <c r="Z210" s="3"/>
      <c r="AA210" s="3"/>
      <c r="AB210" s="3"/>
      <c r="AC210" s="3"/>
      <c r="AE210" s="3"/>
      <c r="AF210" s="3"/>
      <c r="AH210" s="3"/>
      <c r="AI210" s="3"/>
      <c r="AJ210" s="3"/>
      <c r="AK210" s="3"/>
      <c r="AL210" s="3"/>
      <c r="AM210" s="3"/>
      <c r="AN210" s="3"/>
      <c r="AO210" s="3"/>
      <c r="AR210" s="3"/>
      <c r="AT210" s="3"/>
      <c r="AU210" s="3"/>
      <c r="AV210" s="3"/>
      <c r="AW210" s="3"/>
      <c r="AY210" s="3"/>
      <c r="AZ210" s="3"/>
      <c r="BA210" s="3"/>
      <c r="BB210" s="3"/>
      <c r="BD210" s="3"/>
      <c r="BF210" s="3"/>
      <c r="BG210" s="3"/>
      <c r="BH210" s="3"/>
      <c r="BI210" s="3"/>
      <c r="BJ210" s="3"/>
      <c r="BK210" s="3"/>
      <c r="BL210" s="2"/>
      <c r="BM210" s="2"/>
      <c r="BN210" s="2"/>
      <c r="BO210" s="2"/>
      <c r="BP210" s="2"/>
      <c r="BQ210" s="2"/>
      <c r="BR210" s="2"/>
      <c r="BS210" s="2"/>
      <c r="BT210" s="2"/>
    </row>
    <row r="211" spans="1:72">
      <c r="A211" s="3"/>
      <c r="C211" s="3"/>
      <c r="D211" s="3"/>
      <c r="E211" s="3"/>
      <c r="F211" s="3"/>
      <c r="I211" s="3"/>
      <c r="J211" s="3"/>
      <c r="K211" s="3"/>
      <c r="L211" s="3"/>
      <c r="O211" s="3"/>
      <c r="P211" s="3"/>
      <c r="Q211" s="3"/>
      <c r="R211" s="3"/>
      <c r="S211" s="3"/>
      <c r="T211" s="3"/>
      <c r="U211" s="3"/>
      <c r="V211" s="3"/>
      <c r="W211" s="3"/>
      <c r="X211" s="3"/>
      <c r="Y211" s="3"/>
      <c r="Z211" s="3"/>
      <c r="AA211" s="3"/>
      <c r="AB211" s="3"/>
      <c r="AC211" s="3"/>
      <c r="AE211" s="3"/>
      <c r="AF211" s="3"/>
      <c r="AH211" s="3"/>
      <c r="AI211" s="3"/>
      <c r="AJ211" s="3"/>
      <c r="AK211" s="3"/>
      <c r="AL211" s="3"/>
      <c r="AM211" s="3"/>
      <c r="AN211" s="3"/>
      <c r="AO211" s="3"/>
      <c r="AR211" s="3"/>
      <c r="AT211" s="3"/>
      <c r="AU211" s="3"/>
      <c r="AV211" s="3"/>
      <c r="AW211" s="3"/>
      <c r="AY211" s="3"/>
      <c r="AZ211" s="3"/>
      <c r="BA211" s="3"/>
      <c r="BB211" s="3"/>
      <c r="BD211" s="3"/>
      <c r="BF211" s="3"/>
      <c r="BG211" s="3"/>
      <c r="BH211" s="3"/>
      <c r="BI211" s="3"/>
      <c r="BJ211" s="3"/>
      <c r="BK211" s="3"/>
      <c r="BL211" s="2"/>
      <c r="BM211" s="2"/>
      <c r="BN211" s="2"/>
      <c r="BO211" s="2"/>
      <c r="BP211" s="2"/>
      <c r="BQ211" s="2"/>
      <c r="BR211" s="2"/>
      <c r="BS211" s="2"/>
      <c r="BT211" s="2"/>
    </row>
    <row r="212" spans="1:72">
      <c r="A212" s="3"/>
      <c r="C212" s="3"/>
      <c r="D212" s="3"/>
      <c r="E212" s="3"/>
      <c r="F212" s="3"/>
      <c r="I212" s="3"/>
      <c r="J212" s="3"/>
      <c r="K212" s="3"/>
      <c r="L212" s="3"/>
      <c r="O212" s="3"/>
      <c r="P212" s="3"/>
      <c r="Q212" s="3"/>
      <c r="R212" s="3"/>
      <c r="S212" s="3"/>
      <c r="T212" s="3"/>
      <c r="U212" s="3"/>
      <c r="V212" s="3"/>
      <c r="W212" s="3"/>
      <c r="X212" s="3"/>
      <c r="Y212" s="3"/>
      <c r="Z212" s="3"/>
      <c r="AA212" s="3"/>
      <c r="AB212" s="3"/>
      <c r="AC212" s="3"/>
      <c r="AE212" s="3"/>
      <c r="AF212" s="3"/>
      <c r="AH212" s="3"/>
      <c r="AI212" s="3"/>
      <c r="AJ212" s="3"/>
      <c r="AK212" s="3"/>
      <c r="AL212" s="3"/>
      <c r="AM212" s="3"/>
      <c r="AN212" s="3"/>
      <c r="AO212" s="3"/>
      <c r="AR212" s="3"/>
      <c r="AT212" s="3"/>
      <c r="AU212" s="3"/>
      <c r="AV212" s="3"/>
      <c r="AW212" s="3"/>
      <c r="AY212" s="3"/>
      <c r="AZ212" s="3"/>
      <c r="BA212" s="3"/>
      <c r="BB212" s="3"/>
      <c r="BD212" s="3"/>
      <c r="BF212" s="3"/>
      <c r="BG212" s="3"/>
      <c r="BH212" s="3"/>
      <c r="BI212" s="3"/>
      <c r="BJ212" s="3"/>
      <c r="BK212" s="3"/>
      <c r="BL212" s="2"/>
      <c r="BM212" s="2"/>
      <c r="BN212" s="2"/>
      <c r="BO212" s="2"/>
      <c r="BP212" s="2"/>
      <c r="BQ212" s="2"/>
      <c r="BR212" s="2"/>
      <c r="BS212" s="2"/>
      <c r="BT212" s="2"/>
    </row>
    <row r="213" spans="1:72">
      <c r="A213" s="3"/>
      <c r="C213" s="3"/>
      <c r="D213" s="3"/>
      <c r="E213" s="3"/>
      <c r="F213" s="3"/>
      <c r="I213" s="3"/>
      <c r="J213" s="3"/>
      <c r="K213" s="3"/>
      <c r="L213" s="3"/>
      <c r="O213" s="3"/>
      <c r="P213" s="3"/>
      <c r="Q213" s="3"/>
      <c r="R213" s="3"/>
      <c r="S213" s="3"/>
      <c r="T213" s="3"/>
      <c r="U213" s="3"/>
      <c r="V213" s="3"/>
      <c r="W213" s="3"/>
      <c r="X213" s="3"/>
      <c r="Y213" s="3"/>
      <c r="Z213" s="3"/>
      <c r="AA213" s="3"/>
      <c r="AB213" s="3"/>
      <c r="AC213" s="3"/>
      <c r="AE213" s="3"/>
      <c r="AF213" s="3"/>
      <c r="AH213" s="3"/>
      <c r="AI213" s="3"/>
      <c r="AJ213" s="3"/>
      <c r="AK213" s="3"/>
      <c r="AL213" s="3"/>
      <c r="AM213" s="3"/>
      <c r="AN213" s="3"/>
      <c r="AO213" s="3"/>
      <c r="AR213" s="3"/>
      <c r="AT213" s="3"/>
      <c r="AU213" s="3"/>
      <c r="AV213" s="3"/>
      <c r="AW213" s="3"/>
      <c r="AY213" s="3"/>
      <c r="AZ213" s="3"/>
      <c r="BA213" s="3"/>
      <c r="BB213" s="3"/>
      <c r="BD213" s="3"/>
      <c r="BF213" s="3"/>
      <c r="BG213" s="3"/>
      <c r="BH213" s="3"/>
      <c r="BI213" s="3"/>
      <c r="BJ213" s="3"/>
      <c r="BK213" s="3"/>
      <c r="BL213" s="2"/>
      <c r="BM213" s="2"/>
      <c r="BN213" s="2"/>
      <c r="BO213" s="2"/>
      <c r="BP213" s="2"/>
      <c r="BQ213" s="2"/>
      <c r="BR213" s="2"/>
      <c r="BS213" s="2"/>
      <c r="BT213" s="2"/>
    </row>
    <row r="214" spans="1:72">
      <c r="A214" s="3"/>
      <c r="C214" s="3"/>
      <c r="D214" s="3"/>
      <c r="E214" s="3"/>
      <c r="F214" s="3"/>
      <c r="I214" s="3"/>
      <c r="J214" s="3"/>
      <c r="K214" s="3"/>
      <c r="L214" s="3"/>
      <c r="O214" s="3"/>
      <c r="P214" s="3"/>
      <c r="Q214" s="3"/>
      <c r="R214" s="3"/>
      <c r="S214" s="3"/>
      <c r="T214" s="3"/>
      <c r="U214" s="3"/>
      <c r="V214" s="3"/>
      <c r="W214" s="3"/>
      <c r="X214" s="3"/>
      <c r="Y214" s="3"/>
      <c r="Z214" s="3"/>
      <c r="AA214" s="3"/>
      <c r="AB214" s="3"/>
      <c r="AC214" s="3"/>
      <c r="AE214" s="3"/>
      <c r="AF214" s="3"/>
      <c r="AH214" s="3"/>
      <c r="AI214" s="3"/>
      <c r="AJ214" s="3"/>
      <c r="AK214" s="3"/>
      <c r="AL214" s="3"/>
      <c r="AM214" s="3"/>
      <c r="AN214" s="3"/>
      <c r="AO214" s="3"/>
      <c r="AR214" s="3"/>
      <c r="AT214" s="3"/>
      <c r="AU214" s="3"/>
      <c r="AV214" s="3"/>
      <c r="AW214" s="3"/>
      <c r="AY214" s="3"/>
      <c r="AZ214" s="3"/>
      <c r="BA214" s="3"/>
      <c r="BB214" s="3"/>
      <c r="BD214" s="3"/>
      <c r="BF214" s="3"/>
      <c r="BG214" s="3"/>
      <c r="BH214" s="3"/>
      <c r="BI214" s="3"/>
      <c r="BJ214" s="3"/>
      <c r="BK214" s="3"/>
      <c r="BL214" s="2"/>
      <c r="BM214" s="2"/>
      <c r="BN214" s="2"/>
      <c r="BO214" s="2"/>
      <c r="BP214" s="2"/>
      <c r="BQ214" s="2"/>
      <c r="BR214" s="2"/>
      <c r="BS214" s="2"/>
      <c r="BT214" s="2"/>
    </row>
    <row r="215" spans="1:72">
      <c r="A215" s="3"/>
      <c r="C215" s="3"/>
      <c r="D215" s="3"/>
      <c r="E215" s="3"/>
      <c r="F215" s="3"/>
      <c r="I215" s="3"/>
      <c r="J215" s="3"/>
      <c r="K215" s="3"/>
      <c r="L215" s="3"/>
      <c r="O215" s="3"/>
      <c r="P215" s="3"/>
      <c r="Q215" s="3"/>
      <c r="R215" s="3"/>
      <c r="S215" s="3"/>
      <c r="T215" s="3"/>
      <c r="U215" s="3"/>
      <c r="V215" s="3"/>
      <c r="W215" s="3"/>
      <c r="X215" s="3"/>
      <c r="Y215" s="3"/>
      <c r="Z215" s="3"/>
      <c r="AA215" s="3"/>
      <c r="AB215" s="3"/>
      <c r="AC215" s="3"/>
      <c r="AE215" s="3"/>
      <c r="AF215" s="3"/>
      <c r="AH215" s="3"/>
      <c r="AI215" s="3"/>
      <c r="AJ215" s="3"/>
      <c r="AK215" s="3"/>
      <c r="AL215" s="3"/>
      <c r="AM215" s="3"/>
      <c r="AN215" s="3"/>
      <c r="AO215" s="3"/>
      <c r="AR215" s="3"/>
      <c r="AT215" s="3"/>
      <c r="AU215" s="3"/>
      <c r="AV215" s="3"/>
      <c r="AW215" s="3"/>
      <c r="AY215" s="3"/>
      <c r="AZ215" s="3"/>
      <c r="BA215" s="3"/>
      <c r="BB215" s="3"/>
      <c r="BD215" s="3"/>
      <c r="BF215" s="3"/>
      <c r="BG215" s="3"/>
      <c r="BH215" s="3"/>
      <c r="BI215" s="3"/>
      <c r="BJ215" s="3"/>
      <c r="BK215" s="3"/>
      <c r="BL215" s="2"/>
      <c r="BM215" s="2"/>
      <c r="BN215" s="2"/>
      <c r="BO215" s="2"/>
      <c r="BP215" s="2"/>
      <c r="BQ215" s="2"/>
      <c r="BR215" s="2"/>
      <c r="BS215" s="2"/>
      <c r="BT215" s="2"/>
    </row>
    <row r="216" spans="1:72">
      <c r="A216" s="3"/>
      <c r="C216" s="3"/>
      <c r="D216" s="3"/>
      <c r="E216" s="3"/>
      <c r="F216" s="3"/>
      <c r="I216" s="3"/>
      <c r="J216" s="3"/>
      <c r="K216" s="3"/>
      <c r="L216" s="3"/>
      <c r="O216" s="3"/>
      <c r="P216" s="3"/>
      <c r="Q216" s="3"/>
      <c r="R216" s="3"/>
      <c r="S216" s="3"/>
      <c r="T216" s="3"/>
      <c r="U216" s="3"/>
      <c r="V216" s="3"/>
      <c r="W216" s="3"/>
      <c r="X216" s="3"/>
      <c r="Y216" s="3"/>
      <c r="Z216" s="3"/>
      <c r="AA216" s="3"/>
      <c r="AB216" s="3"/>
      <c r="AC216" s="3"/>
      <c r="AE216" s="3"/>
      <c r="AF216" s="3"/>
      <c r="AH216" s="3"/>
      <c r="AI216" s="3"/>
      <c r="AJ216" s="3"/>
      <c r="AK216" s="3"/>
      <c r="AL216" s="3"/>
      <c r="AM216" s="3"/>
      <c r="AN216" s="3"/>
      <c r="AO216" s="3"/>
      <c r="AR216" s="3"/>
      <c r="AT216" s="3"/>
      <c r="AU216" s="3"/>
      <c r="AV216" s="3"/>
      <c r="AW216" s="3"/>
      <c r="AY216" s="3"/>
      <c r="AZ216" s="3"/>
      <c r="BA216" s="3"/>
      <c r="BB216" s="3"/>
      <c r="BD216" s="3"/>
      <c r="BF216" s="3"/>
      <c r="BG216" s="3"/>
      <c r="BH216" s="3"/>
      <c r="BI216" s="3"/>
      <c r="BJ216" s="3"/>
      <c r="BK216" s="3"/>
      <c r="BL216" s="2"/>
      <c r="BM216" s="2"/>
      <c r="BN216" s="2"/>
      <c r="BO216" s="2"/>
      <c r="BP216" s="2"/>
      <c r="BQ216" s="2"/>
      <c r="BR216" s="2"/>
      <c r="BS216" s="2"/>
      <c r="BT216" s="2"/>
    </row>
    <row r="217" spans="1:72">
      <c r="A217" s="3"/>
      <c r="C217" s="3"/>
      <c r="D217" s="3"/>
      <c r="E217" s="3"/>
      <c r="F217" s="3"/>
      <c r="I217" s="3"/>
      <c r="J217" s="3"/>
      <c r="K217" s="3"/>
      <c r="L217" s="3"/>
      <c r="O217" s="3"/>
      <c r="P217" s="3"/>
      <c r="Q217" s="3"/>
      <c r="R217" s="3"/>
      <c r="S217" s="3"/>
      <c r="T217" s="3"/>
      <c r="U217" s="3"/>
      <c r="V217" s="3"/>
      <c r="W217" s="3"/>
      <c r="X217" s="3"/>
      <c r="Y217" s="3"/>
      <c r="Z217" s="3"/>
      <c r="AA217" s="3"/>
      <c r="AB217" s="3"/>
      <c r="AC217" s="3"/>
      <c r="AE217" s="3"/>
      <c r="AF217" s="3"/>
      <c r="AH217" s="3"/>
      <c r="AI217" s="3"/>
      <c r="AJ217" s="3"/>
      <c r="AK217" s="3"/>
      <c r="AL217" s="3"/>
      <c r="AM217" s="3"/>
      <c r="AN217" s="3"/>
      <c r="AO217" s="3"/>
      <c r="AR217" s="3"/>
      <c r="AT217" s="3"/>
      <c r="AU217" s="3"/>
      <c r="AV217" s="3"/>
      <c r="AW217" s="3"/>
      <c r="AY217" s="3"/>
      <c r="AZ217" s="3"/>
      <c r="BA217" s="3"/>
      <c r="BB217" s="3"/>
      <c r="BD217" s="3"/>
      <c r="BF217" s="3"/>
      <c r="BG217" s="3"/>
      <c r="BH217" s="3"/>
      <c r="BI217" s="3"/>
      <c r="BJ217" s="3"/>
      <c r="BK217" s="3"/>
      <c r="BL217" s="2"/>
      <c r="BM217" s="2"/>
      <c r="BN217" s="2"/>
      <c r="BO217" s="2"/>
      <c r="BP217" s="2"/>
      <c r="BQ217" s="2"/>
      <c r="BR217" s="2"/>
      <c r="BS217" s="2"/>
      <c r="BT217" s="2"/>
    </row>
    <row r="218" spans="1:72">
      <c r="A218" s="3"/>
      <c r="C218" s="3"/>
      <c r="D218" s="3"/>
      <c r="E218" s="3"/>
      <c r="F218" s="3"/>
      <c r="I218" s="3"/>
      <c r="J218" s="3"/>
      <c r="K218" s="3"/>
      <c r="L218" s="3"/>
      <c r="O218" s="3"/>
      <c r="P218" s="3"/>
      <c r="Q218" s="3"/>
      <c r="R218" s="3"/>
      <c r="S218" s="3"/>
      <c r="T218" s="3"/>
      <c r="U218" s="3"/>
      <c r="V218" s="3"/>
      <c r="W218" s="3"/>
      <c r="X218" s="3"/>
      <c r="Y218" s="3"/>
      <c r="Z218" s="3"/>
      <c r="AA218" s="3"/>
      <c r="AB218" s="3"/>
      <c r="AC218" s="3"/>
      <c r="AE218" s="3"/>
      <c r="AF218" s="3"/>
      <c r="AH218" s="3"/>
      <c r="AI218" s="3"/>
      <c r="AJ218" s="3"/>
      <c r="AK218" s="3"/>
      <c r="AL218" s="3"/>
      <c r="AM218" s="3"/>
      <c r="AN218" s="3"/>
      <c r="AO218" s="3"/>
      <c r="AR218" s="3"/>
      <c r="AT218" s="3"/>
      <c r="AU218" s="3"/>
      <c r="AV218" s="3"/>
      <c r="AW218" s="3"/>
      <c r="AY218" s="3"/>
      <c r="AZ218" s="3"/>
      <c r="BA218" s="3"/>
      <c r="BB218" s="3"/>
      <c r="BD218" s="3"/>
      <c r="BF218" s="3"/>
      <c r="BG218" s="3"/>
      <c r="BH218" s="3"/>
      <c r="BI218" s="3"/>
      <c r="BJ218" s="3"/>
      <c r="BK218" s="3"/>
      <c r="BL218" s="2"/>
      <c r="BM218" s="2"/>
      <c r="BN218" s="2"/>
      <c r="BO218" s="2"/>
      <c r="BP218" s="2"/>
      <c r="BQ218" s="2"/>
      <c r="BR218" s="2"/>
      <c r="BS218" s="2"/>
      <c r="BT218" s="2"/>
    </row>
    <row r="219" spans="1:72">
      <c r="A219" s="3"/>
      <c r="C219" s="3"/>
      <c r="D219" s="3"/>
      <c r="E219" s="3"/>
      <c r="F219" s="3"/>
      <c r="I219" s="3"/>
      <c r="J219" s="3"/>
      <c r="K219" s="3"/>
      <c r="L219" s="3"/>
      <c r="O219" s="3"/>
      <c r="P219" s="3"/>
      <c r="Q219" s="3"/>
      <c r="R219" s="3"/>
      <c r="S219" s="3"/>
      <c r="T219" s="3"/>
      <c r="U219" s="3"/>
      <c r="V219" s="3"/>
      <c r="W219" s="3"/>
      <c r="X219" s="3"/>
      <c r="Y219" s="3"/>
      <c r="Z219" s="3"/>
      <c r="AA219" s="3"/>
      <c r="AB219" s="3"/>
      <c r="AC219" s="3"/>
      <c r="AE219" s="3"/>
      <c r="AF219" s="3"/>
      <c r="AH219" s="3"/>
      <c r="AI219" s="3"/>
      <c r="AJ219" s="3"/>
      <c r="AK219" s="3"/>
      <c r="AL219" s="3"/>
      <c r="AM219" s="3"/>
      <c r="AN219" s="3"/>
      <c r="AO219" s="3"/>
      <c r="AR219" s="3"/>
      <c r="AT219" s="3"/>
      <c r="AU219" s="3"/>
      <c r="AV219" s="3"/>
      <c r="AW219" s="3"/>
      <c r="AY219" s="3"/>
      <c r="AZ219" s="3"/>
      <c r="BA219" s="3"/>
      <c r="BB219" s="3"/>
      <c r="BD219" s="3"/>
      <c r="BF219" s="3"/>
      <c r="BG219" s="3"/>
      <c r="BH219" s="3"/>
      <c r="BI219" s="3"/>
      <c r="BJ219" s="3"/>
      <c r="BK219" s="3"/>
      <c r="BL219" s="2"/>
      <c r="BM219" s="2"/>
      <c r="BN219" s="2"/>
      <c r="BO219" s="2"/>
      <c r="BP219" s="2"/>
      <c r="BQ219" s="2"/>
      <c r="BR219" s="2"/>
      <c r="BS219" s="2"/>
      <c r="BT219" s="2"/>
    </row>
    <row r="220" spans="1:72">
      <c r="A220" s="3"/>
      <c r="C220" s="3"/>
      <c r="D220" s="3"/>
      <c r="E220" s="3"/>
      <c r="F220" s="3"/>
      <c r="I220" s="3"/>
      <c r="J220" s="3"/>
      <c r="K220" s="3"/>
      <c r="L220" s="3"/>
      <c r="O220" s="3"/>
      <c r="P220" s="3"/>
      <c r="Q220" s="3"/>
      <c r="R220" s="3"/>
      <c r="S220" s="3"/>
      <c r="T220" s="3"/>
      <c r="U220" s="3"/>
      <c r="V220" s="3"/>
      <c r="W220" s="3"/>
      <c r="X220" s="3"/>
      <c r="Y220" s="3"/>
      <c r="Z220" s="3"/>
      <c r="AA220" s="3"/>
      <c r="AB220" s="3"/>
      <c r="AC220" s="3"/>
      <c r="AE220" s="3"/>
      <c r="AF220" s="3"/>
      <c r="AH220" s="3"/>
      <c r="AI220" s="3"/>
      <c r="AJ220" s="3"/>
      <c r="AK220" s="3"/>
      <c r="AL220" s="3"/>
      <c r="AM220" s="3"/>
      <c r="AN220" s="3"/>
      <c r="AO220" s="3"/>
      <c r="AR220" s="3"/>
      <c r="AT220" s="3"/>
      <c r="AU220" s="3"/>
      <c r="AV220" s="3"/>
      <c r="AW220" s="3"/>
      <c r="AY220" s="3"/>
      <c r="AZ220" s="3"/>
      <c r="BA220" s="3"/>
      <c r="BB220" s="3"/>
      <c r="BD220" s="3"/>
      <c r="BF220" s="3"/>
      <c r="BG220" s="3"/>
      <c r="BH220" s="3"/>
      <c r="BI220" s="3"/>
      <c r="BJ220" s="3"/>
      <c r="BK220" s="3"/>
      <c r="BL220" s="2"/>
      <c r="BM220" s="2"/>
      <c r="BN220" s="2"/>
      <c r="BO220" s="2"/>
      <c r="BP220" s="2"/>
      <c r="BQ220" s="2"/>
      <c r="BR220" s="2"/>
      <c r="BS220" s="2"/>
      <c r="BT220" s="2"/>
    </row>
    <row r="221" spans="1:72">
      <c r="A221" s="3"/>
      <c r="C221" s="3"/>
      <c r="D221" s="3"/>
      <c r="E221" s="3"/>
      <c r="F221" s="3"/>
      <c r="I221" s="3"/>
      <c r="J221" s="3"/>
      <c r="K221" s="3"/>
      <c r="L221" s="3"/>
      <c r="O221" s="3"/>
      <c r="P221" s="3"/>
      <c r="Q221" s="3"/>
      <c r="R221" s="3"/>
      <c r="S221" s="3"/>
      <c r="T221" s="3"/>
      <c r="U221" s="3"/>
      <c r="V221" s="3"/>
      <c r="W221" s="3"/>
      <c r="X221" s="3"/>
      <c r="Y221" s="3"/>
      <c r="Z221" s="3"/>
      <c r="AA221" s="3"/>
      <c r="AB221" s="3"/>
      <c r="AC221" s="3"/>
      <c r="AE221" s="3"/>
      <c r="AF221" s="3"/>
      <c r="AH221" s="3"/>
      <c r="AI221" s="3"/>
      <c r="AJ221" s="3"/>
      <c r="AK221" s="3"/>
      <c r="AL221" s="3"/>
      <c r="AM221" s="3"/>
      <c r="AN221" s="3"/>
      <c r="AO221" s="3"/>
      <c r="AR221" s="3"/>
      <c r="AT221" s="3"/>
      <c r="AU221" s="3"/>
      <c r="AV221" s="3"/>
      <c r="AW221" s="3"/>
      <c r="AY221" s="3"/>
      <c r="AZ221" s="3"/>
      <c r="BA221" s="3"/>
      <c r="BB221" s="3"/>
      <c r="BD221" s="3"/>
      <c r="BF221" s="3"/>
      <c r="BG221" s="3"/>
      <c r="BH221" s="3"/>
      <c r="BI221" s="3"/>
      <c r="BJ221" s="3"/>
      <c r="BK221" s="3"/>
      <c r="BL221" s="2"/>
      <c r="BM221" s="2"/>
      <c r="BN221" s="2"/>
      <c r="BO221" s="2"/>
      <c r="BP221" s="2"/>
      <c r="BQ221" s="2"/>
      <c r="BR221" s="2"/>
      <c r="BS221" s="2"/>
      <c r="BT221" s="2"/>
    </row>
    <row r="222" spans="1:72">
      <c r="A222" s="3"/>
      <c r="C222" s="3"/>
      <c r="D222" s="3"/>
      <c r="E222" s="3"/>
      <c r="F222" s="3"/>
      <c r="I222" s="3"/>
      <c r="J222" s="3"/>
      <c r="K222" s="3"/>
      <c r="L222" s="3"/>
      <c r="O222" s="3"/>
      <c r="P222" s="3"/>
      <c r="Q222" s="3"/>
      <c r="R222" s="3"/>
      <c r="S222" s="3"/>
      <c r="T222" s="3"/>
      <c r="U222" s="3"/>
      <c r="V222" s="3"/>
      <c r="W222" s="3"/>
      <c r="X222" s="3"/>
      <c r="Y222" s="3"/>
      <c r="Z222" s="3"/>
      <c r="AA222" s="3"/>
      <c r="AB222" s="3"/>
      <c r="AC222" s="3"/>
      <c r="AE222" s="3"/>
      <c r="AF222" s="3"/>
      <c r="AH222" s="3"/>
      <c r="AI222" s="3"/>
      <c r="AJ222" s="3"/>
      <c r="AK222" s="3"/>
      <c r="AL222" s="3"/>
      <c r="AM222" s="3"/>
      <c r="AN222" s="3"/>
      <c r="AO222" s="3"/>
      <c r="AR222" s="3"/>
      <c r="AT222" s="3"/>
      <c r="AU222" s="3"/>
      <c r="AV222" s="3"/>
      <c r="AW222" s="3"/>
      <c r="AY222" s="3"/>
      <c r="AZ222" s="3"/>
      <c r="BA222" s="3"/>
      <c r="BB222" s="3"/>
      <c r="BD222" s="3"/>
      <c r="BF222" s="3"/>
      <c r="BG222" s="3"/>
      <c r="BH222" s="3"/>
      <c r="BI222" s="3"/>
      <c r="BJ222" s="3"/>
      <c r="BK222" s="3"/>
      <c r="BL222" s="2"/>
      <c r="BM222" s="2"/>
      <c r="BN222" s="2"/>
      <c r="BO222" s="2"/>
      <c r="BP222" s="2"/>
      <c r="BQ222" s="2"/>
      <c r="BR222" s="2"/>
      <c r="BS222" s="2"/>
      <c r="BT222" s="2"/>
    </row>
    <row r="223" spans="1:72">
      <c r="A223" s="3"/>
      <c r="C223" s="3"/>
      <c r="D223" s="3"/>
      <c r="E223" s="3"/>
      <c r="F223" s="3"/>
      <c r="I223" s="3"/>
      <c r="J223" s="3"/>
      <c r="K223" s="3"/>
      <c r="L223" s="3"/>
      <c r="O223" s="3"/>
      <c r="P223" s="3"/>
      <c r="Q223" s="3"/>
      <c r="R223" s="3"/>
      <c r="S223" s="3"/>
      <c r="T223" s="3"/>
      <c r="U223" s="3"/>
      <c r="V223" s="3"/>
      <c r="W223" s="3"/>
      <c r="X223" s="3"/>
      <c r="Y223" s="3"/>
      <c r="Z223" s="3"/>
      <c r="AA223" s="3"/>
      <c r="AB223" s="3"/>
      <c r="AC223" s="3"/>
      <c r="AE223" s="3"/>
      <c r="AF223" s="3"/>
      <c r="AH223" s="3"/>
      <c r="AI223" s="3"/>
      <c r="AJ223" s="3"/>
      <c r="AK223" s="3"/>
      <c r="AL223" s="3"/>
      <c r="AM223" s="3"/>
      <c r="AN223" s="3"/>
      <c r="AO223" s="3"/>
      <c r="AR223" s="3"/>
      <c r="AT223" s="3"/>
      <c r="AU223" s="3"/>
      <c r="AV223" s="3"/>
      <c r="AW223" s="3"/>
      <c r="AY223" s="3"/>
      <c r="AZ223" s="3"/>
      <c r="BA223" s="3"/>
      <c r="BB223" s="3"/>
      <c r="BD223" s="3"/>
      <c r="BF223" s="3"/>
      <c r="BG223" s="3"/>
      <c r="BH223" s="3"/>
      <c r="BI223" s="3"/>
      <c r="BJ223" s="3"/>
      <c r="BK223" s="3"/>
      <c r="BL223" s="2"/>
      <c r="BM223" s="2"/>
      <c r="BN223" s="2"/>
      <c r="BO223" s="2"/>
      <c r="BP223" s="2"/>
      <c r="BQ223" s="2"/>
      <c r="BR223" s="2"/>
      <c r="BS223" s="2"/>
      <c r="BT223" s="2"/>
    </row>
    <row r="224" spans="1:72">
      <c r="A224" s="3"/>
      <c r="C224" s="3"/>
      <c r="D224" s="3"/>
      <c r="E224" s="3"/>
      <c r="F224" s="3"/>
      <c r="I224" s="3"/>
      <c r="J224" s="3"/>
      <c r="K224" s="3"/>
      <c r="L224" s="3"/>
      <c r="O224" s="3"/>
      <c r="P224" s="3"/>
      <c r="Q224" s="3"/>
      <c r="R224" s="3"/>
      <c r="S224" s="3"/>
      <c r="T224" s="3"/>
      <c r="U224" s="3"/>
      <c r="V224" s="3"/>
      <c r="W224" s="3"/>
      <c r="X224" s="3"/>
      <c r="Y224" s="3"/>
      <c r="Z224" s="3"/>
      <c r="AA224" s="3"/>
      <c r="AB224" s="3"/>
      <c r="AC224" s="3"/>
      <c r="AE224" s="3"/>
      <c r="AF224" s="3"/>
      <c r="AH224" s="3"/>
      <c r="AI224" s="3"/>
      <c r="AJ224" s="3"/>
      <c r="AK224" s="3"/>
      <c r="AL224" s="3"/>
      <c r="AM224" s="3"/>
      <c r="AN224" s="3"/>
      <c r="AO224" s="3"/>
      <c r="AR224" s="3"/>
      <c r="AT224" s="3"/>
      <c r="AU224" s="3"/>
      <c r="AV224" s="3"/>
      <c r="AW224" s="3"/>
      <c r="AY224" s="3"/>
      <c r="AZ224" s="3"/>
      <c r="BA224" s="3"/>
      <c r="BB224" s="3"/>
      <c r="BD224" s="3"/>
      <c r="BF224" s="3"/>
      <c r="BG224" s="3"/>
      <c r="BH224" s="3"/>
      <c r="BI224" s="3"/>
      <c r="BJ224" s="3"/>
      <c r="BK224" s="3"/>
      <c r="BL224" s="2"/>
      <c r="BM224" s="2"/>
      <c r="BN224" s="2"/>
      <c r="BO224" s="2"/>
      <c r="BP224" s="2"/>
      <c r="BQ224" s="2"/>
      <c r="BR224" s="2"/>
      <c r="BS224" s="2"/>
      <c r="BT224" s="2"/>
    </row>
    <row r="225" spans="1:72">
      <c r="A225" s="3"/>
      <c r="C225" s="3"/>
      <c r="D225" s="3"/>
      <c r="E225" s="3"/>
      <c r="F225" s="3"/>
      <c r="I225" s="3"/>
      <c r="J225" s="3"/>
      <c r="K225" s="3"/>
      <c r="L225" s="3"/>
      <c r="O225" s="3"/>
      <c r="P225" s="3"/>
      <c r="Q225" s="3"/>
      <c r="R225" s="3"/>
      <c r="S225" s="3"/>
      <c r="T225" s="3"/>
      <c r="U225" s="3"/>
      <c r="V225" s="3"/>
      <c r="W225" s="3"/>
      <c r="X225" s="3"/>
      <c r="Y225" s="3"/>
      <c r="Z225" s="3"/>
      <c r="AA225" s="3"/>
      <c r="AB225" s="3"/>
      <c r="AC225" s="3"/>
      <c r="AE225" s="3"/>
      <c r="AF225" s="3"/>
      <c r="AH225" s="3"/>
      <c r="AI225" s="3"/>
      <c r="AJ225" s="3"/>
      <c r="AK225" s="3"/>
      <c r="AL225" s="3"/>
      <c r="AM225" s="3"/>
      <c r="AN225" s="3"/>
      <c r="AO225" s="3"/>
      <c r="AR225" s="3"/>
      <c r="AT225" s="3"/>
      <c r="AU225" s="3"/>
      <c r="AV225" s="3"/>
      <c r="AW225" s="3"/>
      <c r="AY225" s="3"/>
      <c r="AZ225" s="3"/>
      <c r="BA225" s="3"/>
      <c r="BB225" s="3"/>
      <c r="BD225" s="3"/>
      <c r="BF225" s="3"/>
      <c r="BG225" s="3"/>
      <c r="BH225" s="3"/>
      <c r="BI225" s="3"/>
      <c r="BJ225" s="3"/>
      <c r="BK225" s="3"/>
      <c r="BL225" s="2"/>
      <c r="BM225" s="2"/>
      <c r="BN225" s="2"/>
      <c r="BO225" s="2"/>
      <c r="BP225" s="2"/>
      <c r="BQ225" s="2"/>
      <c r="BR225" s="2"/>
      <c r="BS225" s="2"/>
      <c r="BT225" s="2"/>
    </row>
    <row r="226" spans="1:72">
      <c r="A226" s="3"/>
      <c r="C226" s="3"/>
      <c r="D226" s="3"/>
      <c r="E226" s="3"/>
      <c r="F226" s="3"/>
      <c r="I226" s="3"/>
      <c r="J226" s="3"/>
      <c r="K226" s="3"/>
      <c r="L226" s="3"/>
      <c r="O226" s="3"/>
      <c r="P226" s="3"/>
      <c r="Q226" s="3"/>
      <c r="R226" s="3"/>
      <c r="S226" s="3"/>
      <c r="T226" s="3"/>
      <c r="U226" s="3"/>
      <c r="V226" s="3"/>
      <c r="W226" s="3"/>
      <c r="X226" s="3"/>
      <c r="Y226" s="3"/>
      <c r="Z226" s="3"/>
      <c r="AA226" s="3"/>
      <c r="AB226" s="3"/>
      <c r="AC226" s="3"/>
      <c r="AE226" s="3"/>
      <c r="AF226" s="3"/>
      <c r="AH226" s="3"/>
      <c r="AI226" s="3"/>
      <c r="AJ226" s="3"/>
      <c r="AK226" s="3"/>
      <c r="AL226" s="3"/>
      <c r="AM226" s="3"/>
      <c r="AN226" s="3"/>
      <c r="AO226" s="3"/>
      <c r="AR226" s="3"/>
      <c r="AT226" s="3"/>
      <c r="AU226" s="3"/>
      <c r="AV226" s="3"/>
      <c r="AW226" s="3"/>
      <c r="AY226" s="3"/>
      <c r="AZ226" s="3"/>
      <c r="BA226" s="3"/>
      <c r="BB226" s="3"/>
      <c r="BD226" s="3"/>
      <c r="BF226" s="3"/>
      <c r="BG226" s="3"/>
      <c r="BH226" s="3"/>
      <c r="BI226" s="3"/>
      <c r="BJ226" s="3"/>
      <c r="BK226" s="3"/>
      <c r="BL226" s="2"/>
      <c r="BM226" s="2"/>
      <c r="BN226" s="2"/>
      <c r="BO226" s="2"/>
      <c r="BP226" s="2"/>
      <c r="BQ226" s="2"/>
      <c r="BR226" s="2"/>
      <c r="BS226" s="2"/>
      <c r="BT226" s="2"/>
    </row>
    <row r="227" spans="1:72">
      <c r="A227" s="3"/>
      <c r="C227" s="3"/>
      <c r="D227" s="3"/>
      <c r="E227" s="3"/>
      <c r="F227" s="3"/>
      <c r="I227" s="3"/>
      <c r="J227" s="3"/>
      <c r="K227" s="3"/>
      <c r="L227" s="3"/>
      <c r="O227" s="3"/>
      <c r="P227" s="3"/>
      <c r="Q227" s="3"/>
      <c r="R227" s="3"/>
      <c r="S227" s="3"/>
      <c r="T227" s="3"/>
      <c r="U227" s="3"/>
      <c r="V227" s="3"/>
      <c r="W227" s="3"/>
      <c r="X227" s="3"/>
      <c r="Y227" s="3"/>
      <c r="Z227" s="3"/>
      <c r="AA227" s="3"/>
      <c r="AB227" s="3"/>
      <c r="AC227" s="3"/>
      <c r="AE227" s="3"/>
      <c r="AF227" s="3"/>
      <c r="AH227" s="3"/>
      <c r="AI227" s="3"/>
      <c r="AJ227" s="3"/>
      <c r="AK227" s="3"/>
      <c r="AL227" s="3"/>
      <c r="AM227" s="3"/>
      <c r="AN227" s="3"/>
      <c r="AO227" s="3"/>
      <c r="AR227" s="3"/>
      <c r="AT227" s="3"/>
      <c r="AU227" s="3"/>
      <c r="AV227" s="3"/>
      <c r="AW227" s="3"/>
      <c r="AY227" s="3"/>
      <c r="AZ227" s="3"/>
      <c r="BA227" s="3"/>
      <c r="BB227" s="3"/>
      <c r="BD227" s="3"/>
      <c r="BF227" s="3"/>
      <c r="BG227" s="3"/>
      <c r="BH227" s="3"/>
      <c r="BI227" s="3"/>
      <c r="BJ227" s="3"/>
      <c r="BK227" s="3"/>
      <c r="BL227" s="2"/>
      <c r="BM227" s="2"/>
      <c r="BN227" s="2"/>
      <c r="BO227" s="2"/>
      <c r="BP227" s="2"/>
      <c r="BQ227" s="2"/>
      <c r="BR227" s="2"/>
      <c r="BS227" s="2"/>
      <c r="BT227" s="2"/>
    </row>
    <row r="228" spans="1:72">
      <c r="A228" s="3"/>
      <c r="C228" s="3"/>
      <c r="D228" s="3"/>
      <c r="E228" s="3"/>
      <c r="F228" s="3"/>
      <c r="I228" s="3"/>
      <c r="J228" s="3"/>
      <c r="K228" s="3"/>
      <c r="L228" s="3"/>
      <c r="O228" s="3"/>
      <c r="P228" s="3"/>
      <c r="Q228" s="3"/>
      <c r="R228" s="3"/>
      <c r="S228" s="3"/>
      <c r="T228" s="3"/>
      <c r="U228" s="3"/>
      <c r="V228" s="3"/>
      <c r="W228" s="3"/>
      <c r="X228" s="3"/>
      <c r="Y228" s="3"/>
      <c r="Z228" s="3"/>
      <c r="AA228" s="3"/>
      <c r="AB228" s="3"/>
      <c r="AC228" s="3"/>
      <c r="AE228" s="3"/>
      <c r="AF228" s="3"/>
      <c r="AH228" s="3"/>
      <c r="AI228" s="3"/>
      <c r="AJ228" s="3"/>
      <c r="AK228" s="3"/>
      <c r="AL228" s="3"/>
      <c r="AM228" s="3"/>
      <c r="AN228" s="3"/>
      <c r="AO228" s="3"/>
      <c r="AR228" s="3"/>
      <c r="AT228" s="3"/>
      <c r="AU228" s="3"/>
      <c r="AV228" s="3"/>
      <c r="AW228" s="3"/>
      <c r="AY228" s="3"/>
      <c r="AZ228" s="3"/>
      <c r="BA228" s="3"/>
      <c r="BB228" s="3"/>
      <c r="BD228" s="3"/>
      <c r="BF228" s="3"/>
      <c r="BG228" s="3"/>
      <c r="BH228" s="3"/>
      <c r="BI228" s="3"/>
      <c r="BJ228" s="3"/>
      <c r="BK228" s="3"/>
      <c r="BL228" s="2"/>
      <c r="BM228" s="2"/>
      <c r="BN228" s="2"/>
      <c r="BO228" s="2"/>
      <c r="BP228" s="2"/>
      <c r="BQ228" s="2"/>
      <c r="BR228" s="2"/>
      <c r="BS228" s="2"/>
      <c r="BT228" s="2"/>
    </row>
    <row r="229" spans="1:72">
      <c r="A229" s="3"/>
      <c r="C229" s="3"/>
      <c r="D229" s="3"/>
      <c r="E229" s="3"/>
      <c r="F229" s="3"/>
      <c r="I229" s="3"/>
      <c r="J229" s="3"/>
      <c r="K229" s="3"/>
      <c r="L229" s="3"/>
      <c r="O229" s="3"/>
      <c r="P229" s="3"/>
      <c r="Q229" s="3"/>
      <c r="R229" s="3"/>
      <c r="S229" s="3"/>
      <c r="T229" s="3"/>
      <c r="U229" s="3"/>
      <c r="V229" s="3"/>
      <c r="W229" s="3"/>
      <c r="X229" s="3"/>
      <c r="Y229" s="3"/>
      <c r="Z229" s="3"/>
      <c r="AA229" s="3"/>
      <c r="AB229" s="3"/>
      <c r="AC229" s="3"/>
      <c r="AE229" s="3"/>
      <c r="AF229" s="3"/>
      <c r="AH229" s="3"/>
      <c r="AI229" s="3"/>
      <c r="AJ229" s="3"/>
      <c r="AK229" s="3"/>
      <c r="AL229" s="3"/>
      <c r="AM229" s="3"/>
      <c r="AN229" s="3"/>
      <c r="AO229" s="3"/>
      <c r="AR229" s="3"/>
      <c r="AT229" s="3"/>
      <c r="AU229" s="3"/>
      <c r="AV229" s="3"/>
      <c r="AW229" s="3"/>
      <c r="AY229" s="3"/>
      <c r="AZ229" s="3"/>
      <c r="BA229" s="3"/>
      <c r="BB229" s="3"/>
      <c r="BD229" s="3"/>
      <c r="BF229" s="3"/>
      <c r="BG229" s="3"/>
      <c r="BH229" s="3"/>
      <c r="BI229" s="3"/>
      <c r="BJ229" s="3"/>
      <c r="BK229" s="3"/>
      <c r="BL229" s="2"/>
      <c r="BM229" s="2"/>
      <c r="BN229" s="2"/>
      <c r="BO229" s="2"/>
      <c r="BP229" s="2"/>
      <c r="BQ229" s="2"/>
      <c r="BR229" s="2"/>
      <c r="BS229" s="2"/>
      <c r="BT229" s="2"/>
    </row>
    <row r="230" spans="1:72">
      <c r="A230" s="3"/>
      <c r="C230" s="3"/>
      <c r="D230" s="3"/>
      <c r="E230" s="3"/>
      <c r="F230" s="3"/>
      <c r="I230" s="3"/>
      <c r="J230" s="3"/>
      <c r="K230" s="3"/>
      <c r="L230" s="3"/>
      <c r="O230" s="3"/>
      <c r="P230" s="3"/>
      <c r="Q230" s="3"/>
      <c r="R230" s="3"/>
      <c r="S230" s="3"/>
      <c r="T230" s="3"/>
      <c r="U230" s="3"/>
      <c r="V230" s="3"/>
      <c r="W230" s="3"/>
      <c r="X230" s="3"/>
      <c r="Y230" s="3"/>
      <c r="Z230" s="3"/>
      <c r="AA230" s="3"/>
      <c r="AB230" s="3"/>
      <c r="AC230" s="3"/>
      <c r="AE230" s="3"/>
      <c r="AF230" s="3"/>
      <c r="AH230" s="3"/>
      <c r="AI230" s="3"/>
      <c r="AJ230" s="3"/>
      <c r="AK230" s="3"/>
      <c r="AL230" s="3"/>
      <c r="AM230" s="3"/>
      <c r="AN230" s="3"/>
      <c r="AO230" s="3"/>
      <c r="AR230" s="3"/>
      <c r="AT230" s="3"/>
      <c r="AU230" s="3"/>
      <c r="AV230" s="3"/>
      <c r="AW230" s="3"/>
      <c r="AY230" s="3"/>
      <c r="AZ230" s="3"/>
      <c r="BA230" s="3"/>
      <c r="BB230" s="3"/>
      <c r="BD230" s="3"/>
      <c r="BF230" s="3"/>
      <c r="BG230" s="3"/>
      <c r="BH230" s="3"/>
      <c r="BI230" s="3"/>
      <c r="BJ230" s="3"/>
      <c r="BK230" s="3"/>
      <c r="BL230" s="2"/>
      <c r="BM230" s="2"/>
      <c r="BN230" s="2"/>
      <c r="BO230" s="2"/>
      <c r="BP230" s="2"/>
      <c r="BQ230" s="2"/>
      <c r="BR230" s="2"/>
      <c r="BS230" s="2"/>
      <c r="BT230" s="2"/>
    </row>
    <row r="231" spans="1:72">
      <c r="A231" s="3"/>
      <c r="C231" s="3"/>
      <c r="D231" s="3"/>
      <c r="E231" s="3"/>
      <c r="F231" s="3"/>
      <c r="I231" s="3"/>
      <c r="J231" s="3"/>
      <c r="K231" s="3"/>
      <c r="L231" s="3"/>
      <c r="O231" s="3"/>
      <c r="P231" s="3"/>
      <c r="Q231" s="3"/>
      <c r="R231" s="3"/>
      <c r="S231" s="3"/>
      <c r="T231" s="3"/>
      <c r="U231" s="3"/>
      <c r="V231" s="3"/>
      <c r="W231" s="3"/>
      <c r="X231" s="3"/>
      <c r="Y231" s="3"/>
      <c r="Z231" s="3"/>
      <c r="AA231" s="3"/>
      <c r="AB231" s="3"/>
      <c r="AC231" s="3"/>
      <c r="AE231" s="3"/>
      <c r="AF231" s="3"/>
      <c r="AH231" s="3"/>
      <c r="AI231" s="3"/>
      <c r="AJ231" s="3"/>
      <c r="AK231" s="3"/>
      <c r="AL231" s="3"/>
      <c r="AM231" s="3"/>
      <c r="AN231" s="3"/>
      <c r="AO231" s="3"/>
      <c r="AR231" s="3"/>
      <c r="AT231" s="3"/>
      <c r="AU231" s="3"/>
      <c r="AV231" s="3"/>
      <c r="AW231" s="3"/>
      <c r="AY231" s="3"/>
      <c r="AZ231" s="3"/>
      <c r="BA231" s="3"/>
      <c r="BB231" s="3"/>
      <c r="BD231" s="3"/>
      <c r="BF231" s="3"/>
      <c r="BG231" s="3"/>
      <c r="BH231" s="3"/>
      <c r="BI231" s="3"/>
      <c r="BJ231" s="3"/>
      <c r="BK231" s="3"/>
      <c r="BL231" s="2"/>
      <c r="BM231" s="2"/>
      <c r="BN231" s="2"/>
      <c r="BO231" s="2"/>
      <c r="BP231" s="2"/>
      <c r="BQ231" s="2"/>
      <c r="BR231" s="2"/>
      <c r="BS231" s="2"/>
      <c r="BT231" s="2"/>
    </row>
    <row r="232" spans="1:72">
      <c r="A232" s="3"/>
      <c r="C232" s="3"/>
      <c r="D232" s="3"/>
      <c r="E232" s="3"/>
      <c r="F232" s="3"/>
      <c r="I232" s="3"/>
      <c r="J232" s="3"/>
      <c r="K232" s="3"/>
      <c r="L232" s="3"/>
      <c r="O232" s="3"/>
      <c r="P232" s="3"/>
      <c r="Q232" s="3"/>
      <c r="R232" s="3"/>
      <c r="S232" s="3"/>
      <c r="T232" s="3"/>
      <c r="U232" s="3"/>
      <c r="V232" s="3"/>
      <c r="W232" s="3"/>
      <c r="X232" s="3"/>
      <c r="Y232" s="3"/>
      <c r="Z232" s="3"/>
      <c r="AA232" s="3"/>
      <c r="AB232" s="3"/>
      <c r="AC232" s="3"/>
      <c r="AE232" s="3"/>
      <c r="AF232" s="3"/>
      <c r="AH232" s="3"/>
      <c r="AI232" s="3"/>
      <c r="AJ232" s="3"/>
      <c r="AK232" s="3"/>
      <c r="AL232" s="3"/>
      <c r="AM232" s="3"/>
      <c r="AN232" s="3"/>
      <c r="AO232" s="3"/>
      <c r="AR232" s="3"/>
      <c r="AT232" s="3"/>
      <c r="AU232" s="3"/>
      <c r="AV232" s="3"/>
      <c r="AW232" s="3"/>
      <c r="AY232" s="3"/>
      <c r="AZ232" s="3"/>
      <c r="BA232" s="3"/>
      <c r="BB232" s="3"/>
      <c r="BD232" s="3"/>
      <c r="BF232" s="3"/>
      <c r="BG232" s="3"/>
      <c r="BH232" s="3"/>
      <c r="BI232" s="3"/>
      <c r="BJ232" s="3"/>
      <c r="BK232" s="3"/>
      <c r="BL232" s="2"/>
      <c r="BM232" s="2"/>
      <c r="BN232" s="2"/>
      <c r="BO232" s="2"/>
      <c r="BP232" s="2"/>
      <c r="BQ232" s="2"/>
      <c r="BR232" s="2"/>
      <c r="BS232" s="2"/>
      <c r="BT232" s="2"/>
    </row>
    <row r="233" spans="1:72">
      <c r="A233" s="3"/>
      <c r="C233" s="3"/>
      <c r="D233" s="3"/>
      <c r="E233" s="3"/>
      <c r="F233" s="3"/>
      <c r="I233" s="3"/>
      <c r="J233" s="3"/>
      <c r="K233" s="3"/>
      <c r="L233" s="3"/>
      <c r="O233" s="3"/>
      <c r="P233" s="3"/>
      <c r="Q233" s="3"/>
      <c r="R233" s="3"/>
      <c r="S233" s="3"/>
      <c r="T233" s="3"/>
      <c r="U233" s="3"/>
      <c r="V233" s="3"/>
      <c r="W233" s="3"/>
      <c r="X233" s="3"/>
      <c r="Y233" s="3"/>
      <c r="Z233" s="3"/>
      <c r="AA233" s="3"/>
      <c r="AB233" s="3"/>
      <c r="AC233" s="3"/>
      <c r="AE233" s="3"/>
      <c r="AF233" s="3"/>
      <c r="AH233" s="3"/>
      <c r="AI233" s="3"/>
      <c r="AJ233" s="3"/>
      <c r="AK233" s="3"/>
      <c r="AL233" s="3"/>
      <c r="AM233" s="3"/>
      <c r="AN233" s="3"/>
      <c r="AO233" s="3"/>
      <c r="AR233" s="3"/>
      <c r="AT233" s="3"/>
      <c r="AU233" s="3"/>
      <c r="AV233" s="3"/>
      <c r="AW233" s="3"/>
      <c r="AY233" s="3"/>
      <c r="AZ233" s="3"/>
      <c r="BA233" s="3"/>
      <c r="BB233" s="3"/>
      <c r="BD233" s="3"/>
      <c r="BF233" s="3"/>
      <c r="BG233" s="3"/>
      <c r="BH233" s="3"/>
      <c r="BI233" s="3"/>
      <c r="BJ233" s="3"/>
      <c r="BK233" s="3"/>
      <c r="BL233" s="2"/>
      <c r="BM233" s="2"/>
      <c r="BN233" s="2"/>
      <c r="BO233" s="2"/>
      <c r="BP233" s="2"/>
      <c r="BQ233" s="2"/>
      <c r="BR233" s="2"/>
      <c r="BS233" s="2"/>
      <c r="BT233" s="2"/>
    </row>
    <row r="234" spans="1:72">
      <c r="A234" s="3"/>
      <c r="C234" s="3"/>
      <c r="D234" s="3"/>
      <c r="E234" s="3"/>
      <c r="F234" s="3"/>
      <c r="I234" s="3"/>
      <c r="J234" s="3"/>
      <c r="K234" s="3"/>
      <c r="L234" s="3"/>
      <c r="O234" s="3"/>
      <c r="P234" s="3"/>
      <c r="Q234" s="3"/>
      <c r="R234" s="3"/>
      <c r="S234" s="3"/>
      <c r="T234" s="3"/>
      <c r="U234" s="3"/>
      <c r="V234" s="3"/>
      <c r="W234" s="3"/>
      <c r="X234" s="3"/>
      <c r="Y234" s="3"/>
      <c r="Z234" s="3"/>
      <c r="AA234" s="3"/>
      <c r="AB234" s="3"/>
      <c r="AC234" s="3"/>
      <c r="AE234" s="3"/>
      <c r="AF234" s="3"/>
      <c r="AH234" s="3"/>
      <c r="AI234" s="3"/>
      <c r="AJ234" s="3"/>
      <c r="AK234" s="3"/>
      <c r="AL234" s="3"/>
      <c r="AM234" s="3"/>
      <c r="AN234" s="3"/>
      <c r="AO234" s="3"/>
      <c r="AR234" s="3"/>
      <c r="AT234" s="3"/>
      <c r="AU234" s="3"/>
      <c r="AV234" s="3"/>
      <c r="AW234" s="3"/>
      <c r="AY234" s="3"/>
      <c r="AZ234" s="3"/>
      <c r="BA234" s="3"/>
      <c r="BB234" s="3"/>
      <c r="BD234" s="3"/>
      <c r="BF234" s="3"/>
      <c r="BG234" s="3"/>
      <c r="BH234" s="3"/>
      <c r="BI234" s="3"/>
      <c r="BJ234" s="3"/>
      <c r="BK234" s="3"/>
      <c r="BL234" s="2"/>
      <c r="BM234" s="2"/>
      <c r="BN234" s="2"/>
      <c r="BO234" s="2"/>
      <c r="BP234" s="2"/>
      <c r="BQ234" s="2"/>
      <c r="BR234" s="2"/>
      <c r="BS234" s="2"/>
      <c r="BT234" s="2"/>
    </row>
    <row r="235" spans="1:72">
      <c r="A235" s="3"/>
      <c r="C235" s="3"/>
      <c r="D235" s="3"/>
      <c r="E235" s="3"/>
      <c r="F235" s="3"/>
      <c r="I235" s="3"/>
      <c r="J235" s="3"/>
      <c r="K235" s="3"/>
      <c r="L235" s="3"/>
      <c r="O235" s="3"/>
      <c r="P235" s="3"/>
      <c r="Q235" s="3"/>
      <c r="R235" s="3"/>
      <c r="S235" s="3"/>
      <c r="T235" s="3"/>
      <c r="U235" s="3"/>
      <c r="V235" s="3"/>
      <c r="W235" s="3"/>
      <c r="X235" s="3"/>
      <c r="Y235" s="3"/>
      <c r="Z235" s="3"/>
      <c r="AA235" s="3"/>
      <c r="AB235" s="3"/>
      <c r="AC235" s="3"/>
      <c r="AE235" s="3"/>
      <c r="AF235" s="3"/>
      <c r="AH235" s="3"/>
      <c r="AI235" s="3"/>
      <c r="AJ235" s="3"/>
      <c r="AK235" s="3"/>
      <c r="AL235" s="3"/>
      <c r="AM235" s="3"/>
      <c r="AN235" s="3"/>
      <c r="AO235" s="3"/>
      <c r="AR235" s="3"/>
      <c r="AT235" s="3"/>
      <c r="AU235" s="3"/>
      <c r="AV235" s="3"/>
      <c r="AW235" s="3"/>
      <c r="AY235" s="3"/>
      <c r="AZ235" s="3"/>
      <c r="BA235" s="3"/>
      <c r="BB235" s="3"/>
      <c r="BD235" s="3"/>
      <c r="BF235" s="3"/>
      <c r="BG235" s="3"/>
      <c r="BH235" s="3"/>
      <c r="BI235" s="3"/>
      <c r="BJ235" s="3"/>
      <c r="BK235" s="3"/>
      <c r="BL235" s="2"/>
      <c r="BM235" s="2"/>
      <c r="BN235" s="2"/>
      <c r="BO235" s="2"/>
      <c r="BP235" s="2"/>
      <c r="BQ235" s="2"/>
      <c r="BR235" s="2"/>
      <c r="BS235" s="2"/>
      <c r="BT235" s="2"/>
    </row>
    <row r="236" spans="1:72">
      <c r="A236" s="3"/>
      <c r="C236" s="3"/>
      <c r="D236" s="3"/>
      <c r="E236" s="3"/>
      <c r="F236" s="3"/>
      <c r="I236" s="3"/>
      <c r="J236" s="3"/>
      <c r="K236" s="3"/>
      <c r="L236" s="3"/>
      <c r="O236" s="3"/>
      <c r="P236" s="3"/>
      <c r="Q236" s="3"/>
      <c r="R236" s="3"/>
      <c r="S236" s="3"/>
      <c r="T236" s="3"/>
      <c r="U236" s="3"/>
      <c r="V236" s="3"/>
      <c r="W236" s="3"/>
      <c r="X236" s="3"/>
      <c r="Y236" s="3"/>
      <c r="Z236" s="3"/>
      <c r="AA236" s="3"/>
      <c r="AB236" s="3"/>
      <c r="AC236" s="3"/>
      <c r="AE236" s="3"/>
      <c r="AF236" s="3"/>
      <c r="AH236" s="3"/>
      <c r="AI236" s="3"/>
      <c r="AJ236" s="3"/>
      <c r="AK236" s="3"/>
      <c r="AL236" s="3"/>
      <c r="AM236" s="3"/>
      <c r="AN236" s="3"/>
      <c r="AO236" s="3"/>
      <c r="AR236" s="3"/>
      <c r="AT236" s="3"/>
      <c r="AU236" s="3"/>
      <c r="AV236" s="3"/>
      <c r="AW236" s="3"/>
      <c r="AY236" s="3"/>
      <c r="AZ236" s="3"/>
      <c r="BA236" s="3"/>
      <c r="BB236" s="3"/>
      <c r="BD236" s="3"/>
      <c r="BF236" s="3"/>
      <c r="BG236" s="3"/>
      <c r="BH236" s="3"/>
      <c r="BI236" s="3"/>
      <c r="BJ236" s="3"/>
      <c r="BK236" s="3"/>
      <c r="BL236" s="2"/>
      <c r="BM236" s="2"/>
      <c r="BN236" s="2"/>
      <c r="BO236" s="2"/>
      <c r="BP236" s="2"/>
      <c r="BQ236" s="2"/>
      <c r="BR236" s="2"/>
      <c r="BS236" s="2"/>
      <c r="BT236" s="2"/>
    </row>
    <row r="237" spans="1:72">
      <c r="A237" s="3"/>
      <c r="C237" s="3"/>
      <c r="D237" s="3"/>
      <c r="E237" s="3"/>
      <c r="F237" s="3"/>
      <c r="I237" s="3"/>
      <c r="J237" s="3"/>
      <c r="K237" s="3"/>
      <c r="L237" s="3"/>
      <c r="O237" s="3"/>
      <c r="P237" s="3"/>
      <c r="Q237" s="3"/>
      <c r="R237" s="3"/>
      <c r="S237" s="3"/>
      <c r="T237" s="3"/>
      <c r="U237" s="3"/>
      <c r="V237" s="3"/>
      <c r="W237" s="3"/>
      <c r="X237" s="3"/>
      <c r="Y237" s="3"/>
      <c r="Z237" s="3"/>
      <c r="AA237" s="3"/>
      <c r="AB237" s="3"/>
      <c r="AC237" s="3"/>
      <c r="AE237" s="3"/>
      <c r="AF237" s="3"/>
      <c r="AH237" s="3"/>
      <c r="AI237" s="3"/>
      <c r="AJ237" s="3"/>
      <c r="AK237" s="3"/>
      <c r="AL237" s="3"/>
      <c r="AM237" s="3"/>
      <c r="AN237" s="3"/>
      <c r="AO237" s="3"/>
      <c r="AR237" s="3"/>
      <c r="AT237" s="3"/>
      <c r="AU237" s="3"/>
      <c r="AV237" s="3"/>
      <c r="AW237" s="3"/>
      <c r="AY237" s="3"/>
      <c r="AZ237" s="3"/>
      <c r="BA237" s="3"/>
      <c r="BB237" s="3"/>
      <c r="BD237" s="3"/>
      <c r="BF237" s="3"/>
      <c r="BG237" s="3"/>
      <c r="BH237" s="3"/>
      <c r="BI237" s="3"/>
      <c r="BJ237" s="3"/>
      <c r="BK237" s="3"/>
      <c r="BL237" s="2"/>
      <c r="BM237" s="2"/>
      <c r="BN237" s="2"/>
      <c r="BO237" s="2"/>
      <c r="BP237" s="2"/>
      <c r="BQ237" s="2"/>
      <c r="BR237" s="2"/>
      <c r="BS237" s="2"/>
      <c r="BT237" s="2"/>
    </row>
    <row r="238" spans="1:72">
      <c r="A238" s="3"/>
      <c r="C238" s="3"/>
      <c r="D238" s="3"/>
      <c r="E238" s="3"/>
      <c r="F238" s="3"/>
      <c r="I238" s="3"/>
      <c r="J238" s="3"/>
      <c r="K238" s="3"/>
      <c r="L238" s="3"/>
      <c r="O238" s="3"/>
      <c r="P238" s="3"/>
      <c r="Q238" s="3"/>
      <c r="R238" s="3"/>
      <c r="S238" s="3"/>
      <c r="T238" s="3"/>
      <c r="U238" s="3"/>
      <c r="V238" s="3"/>
      <c r="W238" s="3"/>
      <c r="X238" s="3"/>
      <c r="Y238" s="3"/>
      <c r="Z238" s="3"/>
      <c r="AA238" s="3"/>
      <c r="AB238" s="3"/>
      <c r="AC238" s="3"/>
      <c r="AE238" s="3"/>
      <c r="AF238" s="3"/>
      <c r="AH238" s="3"/>
      <c r="AI238" s="3"/>
      <c r="AJ238" s="3"/>
      <c r="AK238" s="3"/>
      <c r="AL238" s="3"/>
      <c r="AM238" s="3"/>
      <c r="AN238" s="3"/>
      <c r="AO238" s="3"/>
      <c r="AR238" s="3"/>
      <c r="AT238" s="3"/>
      <c r="AU238" s="3"/>
      <c r="AV238" s="3"/>
      <c r="AW238" s="3"/>
      <c r="AY238" s="3"/>
      <c r="AZ238" s="3"/>
      <c r="BA238" s="3"/>
      <c r="BB238" s="3"/>
      <c r="BD238" s="3"/>
      <c r="BF238" s="3"/>
      <c r="BG238" s="3"/>
      <c r="BH238" s="3"/>
      <c r="BI238" s="3"/>
      <c r="BJ238" s="3"/>
      <c r="BK238" s="3"/>
      <c r="BL238" s="2"/>
      <c r="BM238" s="2"/>
      <c r="BN238" s="2"/>
      <c r="BO238" s="2"/>
      <c r="BP238" s="2"/>
      <c r="BQ238" s="2"/>
      <c r="BR238" s="2"/>
      <c r="BS238" s="2"/>
      <c r="BT238" s="2"/>
    </row>
    <row r="239" spans="1:72">
      <c r="A239" s="3"/>
      <c r="C239" s="3"/>
      <c r="D239" s="3"/>
      <c r="E239" s="3"/>
      <c r="F239" s="3"/>
      <c r="I239" s="3"/>
      <c r="J239" s="3"/>
      <c r="K239" s="3"/>
      <c r="L239" s="3"/>
      <c r="O239" s="3"/>
      <c r="P239" s="3"/>
      <c r="Q239" s="3"/>
      <c r="R239" s="3"/>
      <c r="S239" s="3"/>
      <c r="T239" s="3"/>
      <c r="U239" s="3"/>
      <c r="V239" s="3"/>
      <c r="W239" s="3"/>
      <c r="X239" s="3"/>
      <c r="Y239" s="3"/>
      <c r="Z239" s="3"/>
      <c r="AA239" s="3"/>
      <c r="AB239" s="3"/>
      <c r="AC239" s="3"/>
      <c r="AE239" s="3"/>
      <c r="AF239" s="3"/>
      <c r="AH239" s="3"/>
      <c r="AI239" s="3"/>
      <c r="AJ239" s="3"/>
      <c r="AK239" s="3"/>
      <c r="AL239" s="3"/>
      <c r="AM239" s="3"/>
      <c r="AN239" s="3"/>
      <c r="AO239" s="3"/>
      <c r="AR239" s="3"/>
      <c r="AT239" s="3"/>
      <c r="AU239" s="3"/>
      <c r="AV239" s="3"/>
      <c r="AW239" s="3"/>
      <c r="AY239" s="3"/>
      <c r="AZ239" s="3"/>
      <c r="BA239" s="3"/>
      <c r="BB239" s="3"/>
      <c r="BD239" s="3"/>
      <c r="BF239" s="3"/>
      <c r="BG239" s="3"/>
      <c r="BH239" s="3"/>
      <c r="BI239" s="3"/>
      <c r="BJ239" s="3"/>
      <c r="BK239" s="3"/>
      <c r="BL239" s="2"/>
      <c r="BM239" s="2"/>
      <c r="BN239" s="2"/>
      <c r="BO239" s="2"/>
      <c r="BP239" s="2"/>
      <c r="BQ239" s="2"/>
      <c r="BR239" s="2"/>
      <c r="BS239" s="2"/>
      <c r="BT239" s="2"/>
    </row>
    <row r="240" spans="1:72">
      <c r="A240" s="3"/>
      <c r="C240" s="3"/>
      <c r="D240" s="3"/>
      <c r="E240" s="3"/>
      <c r="F240" s="3"/>
      <c r="I240" s="3"/>
      <c r="J240" s="3"/>
      <c r="K240" s="3"/>
      <c r="L240" s="3"/>
      <c r="O240" s="3"/>
      <c r="P240" s="3"/>
      <c r="Q240" s="3"/>
      <c r="R240" s="3"/>
      <c r="S240" s="3"/>
      <c r="T240" s="3"/>
      <c r="U240" s="3"/>
      <c r="V240" s="3"/>
      <c r="W240" s="3"/>
      <c r="X240" s="3"/>
      <c r="Y240" s="3"/>
      <c r="Z240" s="3"/>
      <c r="AA240" s="3"/>
      <c r="AB240" s="3"/>
      <c r="AC240" s="3"/>
      <c r="AE240" s="3"/>
      <c r="AF240" s="3"/>
      <c r="AH240" s="3"/>
      <c r="AI240" s="3"/>
      <c r="AJ240" s="3"/>
      <c r="AK240" s="3"/>
      <c r="AL240" s="3"/>
      <c r="AM240" s="3"/>
      <c r="AN240" s="3"/>
      <c r="AO240" s="3"/>
      <c r="AR240" s="3"/>
      <c r="AT240" s="3"/>
      <c r="AU240" s="3"/>
      <c r="AV240" s="3"/>
      <c r="AW240" s="3"/>
      <c r="AY240" s="3"/>
      <c r="AZ240" s="3"/>
      <c r="BA240" s="3"/>
      <c r="BB240" s="3"/>
      <c r="BD240" s="3"/>
      <c r="BF240" s="3"/>
      <c r="BG240" s="3"/>
      <c r="BH240" s="3"/>
      <c r="BI240" s="3"/>
      <c r="BJ240" s="3"/>
      <c r="BK240" s="3"/>
      <c r="BL240" s="2"/>
      <c r="BM240" s="2"/>
      <c r="BN240" s="2"/>
      <c r="BO240" s="2"/>
      <c r="BP240" s="2"/>
      <c r="BQ240" s="2"/>
      <c r="BR240" s="2"/>
      <c r="BS240" s="2"/>
      <c r="BT240" s="2"/>
    </row>
    <row r="241" spans="1:72">
      <c r="A241" s="3"/>
      <c r="C241" s="3"/>
      <c r="D241" s="3"/>
      <c r="E241" s="3"/>
      <c r="F241" s="3"/>
      <c r="I241" s="3"/>
      <c r="J241" s="3"/>
      <c r="K241" s="3"/>
      <c r="L241" s="3"/>
      <c r="O241" s="3"/>
      <c r="P241" s="3"/>
      <c r="Q241" s="3"/>
      <c r="R241" s="3"/>
      <c r="S241" s="3"/>
      <c r="T241" s="3"/>
      <c r="U241" s="3"/>
      <c r="V241" s="3"/>
      <c r="W241" s="3"/>
      <c r="X241" s="3"/>
      <c r="Y241" s="3"/>
      <c r="Z241" s="3"/>
      <c r="AA241" s="3"/>
      <c r="AB241" s="3"/>
      <c r="AC241" s="3"/>
      <c r="AE241" s="3"/>
      <c r="AF241" s="3"/>
      <c r="AH241" s="3"/>
      <c r="AI241" s="3"/>
      <c r="AJ241" s="3"/>
      <c r="AK241" s="3"/>
      <c r="AL241" s="3"/>
      <c r="AM241" s="3"/>
      <c r="AN241" s="3"/>
      <c r="AO241" s="3"/>
      <c r="AR241" s="3"/>
      <c r="AT241" s="3"/>
      <c r="AU241" s="3"/>
      <c r="AV241" s="3"/>
      <c r="AW241" s="3"/>
      <c r="AY241" s="3"/>
      <c r="AZ241" s="3"/>
      <c r="BA241" s="3"/>
      <c r="BB241" s="3"/>
      <c r="BD241" s="3"/>
      <c r="BF241" s="3"/>
      <c r="BG241" s="3"/>
      <c r="BH241" s="3"/>
      <c r="BI241" s="3"/>
      <c r="BJ241" s="3"/>
      <c r="BK241" s="3"/>
      <c r="BL241" s="2"/>
      <c r="BM241" s="2"/>
      <c r="BN241" s="2"/>
      <c r="BO241" s="2"/>
      <c r="BP241" s="2"/>
      <c r="BQ241" s="2"/>
      <c r="BR241" s="2"/>
      <c r="BS241" s="2"/>
      <c r="BT241" s="2"/>
    </row>
    <row r="242" spans="1:72">
      <c r="A242" s="3"/>
      <c r="C242" s="3"/>
      <c r="D242" s="3"/>
      <c r="E242" s="3"/>
      <c r="F242" s="3"/>
      <c r="I242" s="3"/>
      <c r="J242" s="3"/>
      <c r="K242" s="3"/>
      <c r="L242" s="3"/>
      <c r="O242" s="3"/>
      <c r="P242" s="3"/>
      <c r="Q242" s="3"/>
      <c r="R242" s="3"/>
      <c r="S242" s="3"/>
      <c r="T242" s="3"/>
      <c r="U242" s="3"/>
      <c r="V242" s="3"/>
      <c r="W242" s="3"/>
      <c r="X242" s="3"/>
      <c r="Y242" s="3"/>
      <c r="Z242" s="3"/>
      <c r="AA242" s="3"/>
      <c r="AB242" s="3"/>
      <c r="AC242" s="3"/>
      <c r="AE242" s="3"/>
      <c r="AF242" s="3"/>
      <c r="AH242" s="3"/>
      <c r="AI242" s="3"/>
      <c r="AJ242" s="3"/>
      <c r="AK242" s="3"/>
      <c r="AL242" s="3"/>
      <c r="AM242" s="3"/>
      <c r="AN242" s="3"/>
      <c r="AO242" s="3"/>
      <c r="AR242" s="3"/>
      <c r="AT242" s="3"/>
      <c r="AU242" s="3"/>
      <c r="AV242" s="3"/>
      <c r="AW242" s="3"/>
      <c r="AY242" s="3"/>
      <c r="AZ242" s="3"/>
      <c r="BA242" s="3"/>
      <c r="BB242" s="3"/>
      <c r="BD242" s="3"/>
      <c r="BF242" s="3"/>
      <c r="BG242" s="3"/>
      <c r="BH242" s="3"/>
      <c r="BI242" s="3"/>
      <c r="BJ242" s="3"/>
      <c r="BK242" s="3"/>
      <c r="BL242" s="2"/>
      <c r="BM242" s="2"/>
      <c r="BN242" s="2"/>
      <c r="BO242" s="2"/>
      <c r="BP242" s="2"/>
      <c r="BQ242" s="2"/>
      <c r="BR242" s="2"/>
      <c r="BS242" s="2"/>
      <c r="BT242" s="2"/>
    </row>
    <row r="243" spans="1:72">
      <c r="A243" s="3"/>
      <c r="C243" s="3"/>
      <c r="D243" s="3"/>
      <c r="E243" s="3"/>
      <c r="F243" s="3"/>
      <c r="I243" s="3"/>
      <c r="J243" s="3"/>
      <c r="K243" s="3"/>
      <c r="L243" s="3"/>
      <c r="O243" s="3"/>
      <c r="P243" s="3"/>
      <c r="Q243" s="3"/>
      <c r="R243" s="3"/>
      <c r="S243" s="3"/>
      <c r="T243" s="3"/>
      <c r="U243" s="3"/>
      <c r="V243" s="3"/>
      <c r="W243" s="3"/>
      <c r="X243" s="3"/>
      <c r="Y243" s="3"/>
      <c r="Z243" s="3"/>
      <c r="AA243" s="3"/>
      <c r="AB243" s="3"/>
      <c r="AC243" s="3"/>
      <c r="AE243" s="3"/>
      <c r="AF243" s="3"/>
      <c r="AH243" s="3"/>
      <c r="AI243" s="3"/>
      <c r="AJ243" s="3"/>
      <c r="AK243" s="3"/>
      <c r="AL243" s="3"/>
      <c r="AM243" s="3"/>
      <c r="AN243" s="3"/>
      <c r="AO243" s="3"/>
      <c r="AR243" s="3"/>
      <c r="AT243" s="3"/>
      <c r="AU243" s="3"/>
      <c r="AV243" s="3"/>
      <c r="AW243" s="3"/>
      <c r="AY243" s="3"/>
      <c r="AZ243" s="3"/>
      <c r="BA243" s="3"/>
      <c r="BB243" s="3"/>
      <c r="BD243" s="3"/>
      <c r="BF243" s="3"/>
      <c r="BG243" s="3"/>
      <c r="BH243" s="3"/>
      <c r="BI243" s="3"/>
      <c r="BJ243" s="3"/>
      <c r="BK243" s="3"/>
      <c r="BL243" s="2"/>
      <c r="BM243" s="2"/>
      <c r="BN243" s="2"/>
      <c r="BO243" s="2"/>
      <c r="BP243" s="2"/>
      <c r="BQ243" s="2"/>
      <c r="BR243" s="2"/>
      <c r="BS243" s="2"/>
      <c r="BT243" s="2"/>
    </row>
    <row r="244" spans="1:72">
      <c r="A244" s="3"/>
      <c r="C244" s="3"/>
      <c r="D244" s="3"/>
      <c r="E244" s="3"/>
      <c r="F244" s="3"/>
      <c r="I244" s="3"/>
      <c r="J244" s="3"/>
      <c r="K244" s="3"/>
      <c r="L244" s="3"/>
      <c r="O244" s="3"/>
      <c r="P244" s="3"/>
      <c r="Q244" s="3"/>
      <c r="R244" s="3"/>
      <c r="S244" s="3"/>
      <c r="T244" s="3"/>
      <c r="U244" s="3"/>
      <c r="V244" s="3"/>
      <c r="W244" s="3"/>
      <c r="X244" s="3"/>
      <c r="Y244" s="3"/>
      <c r="Z244" s="3"/>
      <c r="AA244" s="3"/>
      <c r="AB244" s="3"/>
      <c r="AC244" s="3"/>
      <c r="AE244" s="3"/>
      <c r="AF244" s="3"/>
      <c r="AH244" s="3"/>
      <c r="AI244" s="3"/>
      <c r="AJ244" s="3"/>
      <c r="AK244" s="3"/>
      <c r="AL244" s="3"/>
      <c r="AM244" s="3"/>
      <c r="AN244" s="3"/>
      <c r="AO244" s="3"/>
      <c r="AR244" s="3"/>
      <c r="AT244" s="3"/>
      <c r="AU244" s="3"/>
      <c r="AV244" s="3"/>
      <c r="AW244" s="3"/>
      <c r="AY244" s="3"/>
      <c r="AZ244" s="3"/>
      <c r="BA244" s="3"/>
      <c r="BB244" s="3"/>
      <c r="BD244" s="3"/>
      <c r="BF244" s="3"/>
      <c r="BG244" s="3"/>
      <c r="BH244" s="3"/>
      <c r="BI244" s="3"/>
      <c r="BJ244" s="3"/>
      <c r="BK244" s="3"/>
      <c r="BL244" s="2"/>
      <c r="BM244" s="2"/>
      <c r="BN244" s="2"/>
      <c r="BO244" s="2"/>
      <c r="BP244" s="2"/>
      <c r="BQ244" s="2"/>
      <c r="BR244" s="2"/>
      <c r="BS244" s="2"/>
      <c r="BT244" s="2"/>
    </row>
    <row r="245" spans="1:72">
      <c r="A245" s="3"/>
      <c r="C245" s="3"/>
      <c r="D245" s="3"/>
      <c r="E245" s="3"/>
      <c r="F245" s="3"/>
      <c r="I245" s="3"/>
      <c r="J245" s="3"/>
      <c r="K245" s="3"/>
      <c r="L245" s="3"/>
      <c r="O245" s="3"/>
      <c r="P245" s="3"/>
      <c r="Q245" s="3"/>
      <c r="R245" s="3"/>
      <c r="S245" s="3"/>
      <c r="T245" s="3"/>
      <c r="U245" s="3"/>
      <c r="V245" s="3"/>
      <c r="W245" s="3"/>
      <c r="X245" s="3"/>
      <c r="Y245" s="3"/>
      <c r="Z245" s="3"/>
      <c r="AA245" s="3"/>
      <c r="AB245" s="3"/>
      <c r="AC245" s="3"/>
      <c r="AE245" s="3"/>
      <c r="AF245" s="3"/>
      <c r="AH245" s="3"/>
      <c r="AI245" s="3"/>
      <c r="AJ245" s="3"/>
      <c r="AK245" s="3"/>
      <c r="AL245" s="3"/>
      <c r="AM245" s="3"/>
      <c r="AN245" s="3"/>
      <c r="AO245" s="3"/>
      <c r="AR245" s="3"/>
      <c r="AT245" s="3"/>
      <c r="AU245" s="3"/>
      <c r="AV245" s="3"/>
      <c r="AW245" s="3"/>
      <c r="AY245" s="3"/>
      <c r="AZ245" s="3"/>
      <c r="BA245" s="3"/>
      <c r="BB245" s="3"/>
      <c r="BD245" s="3"/>
      <c r="BF245" s="3"/>
      <c r="BG245" s="3"/>
      <c r="BH245" s="3"/>
      <c r="BI245" s="3"/>
      <c r="BJ245" s="3"/>
      <c r="BK245" s="3"/>
      <c r="BL245" s="2"/>
      <c r="BM245" s="2"/>
      <c r="BN245" s="2"/>
      <c r="BO245" s="2"/>
      <c r="BP245" s="2"/>
      <c r="BQ245" s="2"/>
      <c r="BR245" s="2"/>
      <c r="BS245" s="2"/>
      <c r="BT245" s="2"/>
    </row>
    <row r="246" spans="1:72">
      <c r="A246" s="3"/>
      <c r="C246" s="3"/>
      <c r="D246" s="3"/>
      <c r="E246" s="3"/>
      <c r="F246" s="3"/>
      <c r="I246" s="3"/>
      <c r="J246" s="3"/>
      <c r="K246" s="3"/>
      <c r="L246" s="3"/>
      <c r="O246" s="3"/>
      <c r="P246" s="3"/>
      <c r="Q246" s="3"/>
      <c r="R246" s="3"/>
      <c r="S246" s="3"/>
      <c r="T246" s="3"/>
      <c r="U246" s="3"/>
      <c r="V246" s="3"/>
      <c r="W246" s="3"/>
      <c r="X246" s="3"/>
      <c r="Y246" s="3"/>
      <c r="Z246" s="3"/>
      <c r="AA246" s="3"/>
      <c r="AB246" s="3"/>
      <c r="AC246" s="3"/>
      <c r="AE246" s="3"/>
      <c r="AF246" s="3"/>
      <c r="AH246" s="3"/>
      <c r="AI246" s="3"/>
      <c r="AJ246" s="3"/>
      <c r="AK246" s="3"/>
      <c r="AL246" s="3"/>
      <c r="AM246" s="3"/>
      <c r="AN246" s="3"/>
      <c r="AO246" s="3"/>
      <c r="AR246" s="3"/>
      <c r="AT246" s="3"/>
      <c r="AU246" s="3"/>
      <c r="AV246" s="3"/>
      <c r="AW246" s="3"/>
      <c r="AY246" s="3"/>
      <c r="AZ246" s="3"/>
      <c r="BA246" s="3"/>
      <c r="BB246" s="3"/>
      <c r="BD246" s="3"/>
      <c r="BF246" s="3"/>
      <c r="BG246" s="3"/>
      <c r="BH246" s="3"/>
      <c r="BI246" s="3"/>
      <c r="BJ246" s="3"/>
      <c r="BK246" s="3"/>
      <c r="BL246" s="2"/>
      <c r="BM246" s="2"/>
      <c r="BN246" s="2"/>
      <c r="BO246" s="2"/>
      <c r="BP246" s="2"/>
      <c r="BQ246" s="2"/>
      <c r="BR246" s="2"/>
      <c r="BS246" s="2"/>
      <c r="BT246" s="2"/>
    </row>
    <row r="247" spans="1:72">
      <c r="A247" s="3"/>
      <c r="C247" s="3"/>
      <c r="D247" s="3"/>
      <c r="E247" s="3"/>
      <c r="F247" s="3"/>
      <c r="I247" s="3"/>
      <c r="J247" s="3"/>
      <c r="K247" s="3"/>
      <c r="L247" s="3"/>
      <c r="O247" s="3"/>
      <c r="P247" s="3"/>
      <c r="Q247" s="3"/>
      <c r="R247" s="3"/>
      <c r="S247" s="3"/>
      <c r="T247" s="3"/>
      <c r="U247" s="3"/>
      <c r="V247" s="3"/>
      <c r="W247" s="3"/>
      <c r="X247" s="3"/>
      <c r="Y247" s="3"/>
      <c r="Z247" s="3"/>
      <c r="AA247" s="3"/>
      <c r="AB247" s="3"/>
      <c r="AC247" s="3"/>
      <c r="AE247" s="3"/>
      <c r="AF247" s="3"/>
      <c r="AH247" s="3"/>
      <c r="AI247" s="3"/>
      <c r="AJ247" s="3"/>
      <c r="AK247" s="3"/>
      <c r="AL247" s="3"/>
      <c r="AM247" s="3"/>
      <c r="AN247" s="3"/>
      <c r="AO247" s="3"/>
      <c r="AR247" s="3"/>
      <c r="AT247" s="3"/>
      <c r="AU247" s="3"/>
      <c r="AV247" s="3"/>
      <c r="AW247" s="3"/>
      <c r="AY247" s="3"/>
      <c r="AZ247" s="3"/>
      <c r="BA247" s="3"/>
      <c r="BB247" s="3"/>
      <c r="BD247" s="3"/>
      <c r="BF247" s="3"/>
      <c r="BG247" s="3"/>
      <c r="BH247" s="3"/>
      <c r="BI247" s="3"/>
      <c r="BJ247" s="3"/>
      <c r="BK247" s="3"/>
      <c r="BL247" s="2"/>
      <c r="BM247" s="2"/>
      <c r="BN247" s="2"/>
      <c r="BO247" s="2"/>
      <c r="BP247" s="2"/>
      <c r="BQ247" s="2"/>
      <c r="BR247" s="2"/>
      <c r="BS247" s="2"/>
      <c r="BT247" s="2"/>
    </row>
    <row r="248" spans="1:72">
      <c r="A248" s="3"/>
      <c r="C248" s="3"/>
      <c r="D248" s="3"/>
      <c r="E248" s="3"/>
      <c r="F248" s="3"/>
      <c r="I248" s="3"/>
      <c r="J248" s="3"/>
      <c r="K248" s="3"/>
      <c r="L248" s="3"/>
      <c r="O248" s="3"/>
      <c r="P248" s="3"/>
      <c r="Q248" s="3"/>
      <c r="R248" s="3"/>
      <c r="S248" s="3"/>
      <c r="T248" s="3"/>
      <c r="U248" s="3"/>
      <c r="V248" s="3"/>
      <c r="W248" s="3"/>
      <c r="X248" s="3"/>
      <c r="Y248" s="3"/>
      <c r="Z248" s="3"/>
      <c r="AA248" s="3"/>
      <c r="AB248" s="3"/>
      <c r="AC248" s="3"/>
      <c r="AE248" s="3"/>
      <c r="AF248" s="3"/>
      <c r="AH248" s="3"/>
      <c r="AI248" s="3"/>
      <c r="AJ248" s="3"/>
      <c r="AK248" s="3"/>
      <c r="AL248" s="3"/>
      <c r="AM248" s="3"/>
      <c r="AN248" s="3"/>
      <c r="AO248" s="3"/>
      <c r="AR248" s="3"/>
      <c r="AT248" s="3"/>
      <c r="AU248" s="3"/>
      <c r="AV248" s="3"/>
      <c r="AW248" s="3"/>
      <c r="AY248" s="3"/>
      <c r="AZ248" s="3"/>
      <c r="BA248" s="3"/>
      <c r="BB248" s="3"/>
      <c r="BD248" s="3"/>
      <c r="BF248" s="3"/>
      <c r="BG248" s="3"/>
      <c r="BH248" s="3"/>
      <c r="BI248" s="3"/>
      <c r="BJ248" s="3"/>
      <c r="BK248" s="3"/>
      <c r="BL248" s="2"/>
      <c r="BM248" s="2"/>
      <c r="BN248" s="2"/>
      <c r="BO248" s="2"/>
      <c r="BP248" s="2"/>
      <c r="BQ248" s="2"/>
      <c r="BR248" s="2"/>
      <c r="BS248" s="2"/>
      <c r="BT248" s="2"/>
    </row>
    <row r="249" spans="1:72">
      <c r="A249" s="3"/>
      <c r="C249" s="3"/>
      <c r="D249" s="3"/>
      <c r="E249" s="3"/>
      <c r="F249" s="3"/>
      <c r="I249" s="3"/>
      <c r="J249" s="3"/>
      <c r="K249" s="3"/>
      <c r="L249" s="3"/>
      <c r="O249" s="3"/>
      <c r="P249" s="3"/>
      <c r="Q249" s="3"/>
      <c r="R249" s="3"/>
      <c r="S249" s="3"/>
      <c r="T249" s="3"/>
      <c r="U249" s="3"/>
      <c r="V249" s="3"/>
      <c r="W249" s="3"/>
      <c r="X249" s="3"/>
      <c r="Y249" s="3"/>
      <c r="Z249" s="3"/>
      <c r="AA249" s="3"/>
      <c r="AB249" s="3"/>
      <c r="AC249" s="3"/>
      <c r="AE249" s="3"/>
      <c r="AF249" s="3"/>
      <c r="AH249" s="3"/>
      <c r="AI249" s="3"/>
      <c r="AJ249" s="3"/>
      <c r="AK249" s="3"/>
      <c r="AL249" s="3"/>
      <c r="AM249" s="3"/>
      <c r="AN249" s="3"/>
      <c r="AO249" s="3"/>
      <c r="AR249" s="3"/>
      <c r="AT249" s="3"/>
      <c r="AU249" s="3"/>
      <c r="AV249" s="3"/>
      <c r="AW249" s="3"/>
      <c r="AY249" s="3"/>
      <c r="AZ249" s="3"/>
      <c r="BA249" s="3"/>
      <c r="BB249" s="3"/>
      <c r="BD249" s="3"/>
      <c r="BF249" s="3"/>
      <c r="BG249" s="3"/>
      <c r="BH249" s="3"/>
      <c r="BI249" s="3"/>
      <c r="BJ249" s="3"/>
      <c r="BK249" s="3"/>
      <c r="BL249" s="2"/>
      <c r="BM249" s="2"/>
      <c r="BN249" s="2"/>
      <c r="BO249" s="2"/>
      <c r="BP249" s="2"/>
      <c r="BQ249" s="2"/>
      <c r="BR249" s="2"/>
      <c r="BS249" s="2"/>
      <c r="BT249" s="2"/>
    </row>
    <row r="250" spans="1:72">
      <c r="A250" s="3"/>
      <c r="C250" s="3"/>
      <c r="D250" s="3"/>
      <c r="E250" s="3"/>
      <c r="F250" s="3"/>
      <c r="I250" s="3"/>
      <c r="J250" s="3"/>
      <c r="K250" s="3"/>
      <c r="L250" s="3"/>
      <c r="O250" s="3"/>
      <c r="P250" s="3"/>
      <c r="Q250" s="3"/>
      <c r="R250" s="3"/>
      <c r="S250" s="3"/>
      <c r="T250" s="3"/>
      <c r="U250" s="3"/>
      <c r="V250" s="3"/>
      <c r="W250" s="3"/>
      <c r="X250" s="3"/>
      <c r="Y250" s="3"/>
      <c r="Z250" s="3"/>
      <c r="AA250" s="3"/>
      <c r="AB250" s="3"/>
      <c r="AC250" s="3"/>
      <c r="AE250" s="3"/>
      <c r="AF250" s="3"/>
      <c r="AH250" s="3"/>
      <c r="AI250" s="3"/>
      <c r="AJ250" s="3"/>
      <c r="AK250" s="3"/>
      <c r="AL250" s="3"/>
      <c r="AM250" s="3"/>
      <c r="AN250" s="3"/>
      <c r="AO250" s="3"/>
      <c r="AR250" s="3"/>
      <c r="AT250" s="3"/>
      <c r="AU250" s="3"/>
      <c r="AV250" s="3"/>
      <c r="AW250" s="3"/>
      <c r="AY250" s="3"/>
      <c r="AZ250" s="3"/>
      <c r="BA250" s="3"/>
      <c r="BB250" s="3"/>
      <c r="BD250" s="3"/>
      <c r="BF250" s="3"/>
      <c r="BG250" s="3"/>
      <c r="BH250" s="3"/>
      <c r="BI250" s="3"/>
      <c r="BJ250" s="3"/>
      <c r="BK250" s="3"/>
      <c r="BL250" s="2"/>
      <c r="BM250" s="2"/>
      <c r="BN250" s="2"/>
      <c r="BO250" s="2"/>
      <c r="BP250" s="2"/>
      <c r="BQ250" s="2"/>
      <c r="BR250" s="2"/>
      <c r="BS250" s="2"/>
      <c r="BT250" s="2"/>
    </row>
    <row r="251" spans="1:72">
      <c r="A251" s="3"/>
      <c r="C251" s="3"/>
      <c r="D251" s="3"/>
      <c r="E251" s="3"/>
      <c r="F251" s="3"/>
      <c r="I251" s="3"/>
      <c r="J251" s="3"/>
      <c r="K251" s="3"/>
      <c r="L251" s="3"/>
      <c r="O251" s="3"/>
      <c r="P251" s="3"/>
      <c r="Q251" s="3"/>
      <c r="R251" s="3"/>
      <c r="S251" s="3"/>
      <c r="T251" s="3"/>
      <c r="U251" s="3"/>
      <c r="V251" s="3"/>
      <c r="W251" s="3"/>
      <c r="X251" s="3"/>
      <c r="Y251" s="3"/>
      <c r="Z251" s="3"/>
      <c r="AA251" s="3"/>
      <c r="AB251" s="3"/>
      <c r="AC251" s="3"/>
      <c r="AE251" s="3"/>
      <c r="AF251" s="3"/>
      <c r="AH251" s="3"/>
      <c r="AI251" s="3"/>
      <c r="AJ251" s="3"/>
      <c r="AK251" s="3"/>
      <c r="AL251" s="3"/>
      <c r="AM251" s="3"/>
      <c r="AN251" s="3"/>
      <c r="AO251" s="3"/>
      <c r="AR251" s="3"/>
      <c r="AT251" s="3"/>
      <c r="AU251" s="3"/>
      <c r="AV251" s="3"/>
      <c r="AW251" s="3"/>
      <c r="AY251" s="3"/>
      <c r="AZ251" s="3"/>
      <c r="BA251" s="3"/>
      <c r="BB251" s="3"/>
      <c r="BD251" s="3"/>
      <c r="BF251" s="3"/>
      <c r="BG251" s="3"/>
      <c r="BH251" s="3"/>
      <c r="BI251" s="3"/>
      <c r="BJ251" s="3"/>
      <c r="BK251" s="3"/>
      <c r="BL251" s="2"/>
      <c r="BM251" s="2"/>
      <c r="BN251" s="2"/>
      <c r="BO251" s="2"/>
      <c r="BP251" s="2"/>
      <c r="BQ251" s="2"/>
      <c r="BR251" s="2"/>
      <c r="BS251" s="2"/>
      <c r="BT251" s="2"/>
    </row>
    <row r="252" spans="1:72">
      <c r="A252" s="3"/>
      <c r="C252" s="3"/>
      <c r="D252" s="3"/>
      <c r="E252" s="3"/>
      <c r="F252" s="3"/>
      <c r="I252" s="3"/>
      <c r="J252" s="3"/>
      <c r="K252" s="3"/>
      <c r="L252" s="3"/>
      <c r="O252" s="3"/>
      <c r="P252" s="3"/>
      <c r="Q252" s="3"/>
      <c r="R252" s="3"/>
      <c r="S252" s="3"/>
      <c r="T252" s="3"/>
      <c r="U252" s="3"/>
      <c r="V252" s="3"/>
      <c r="W252" s="3"/>
      <c r="X252" s="3"/>
      <c r="Y252" s="3"/>
      <c r="Z252" s="3"/>
      <c r="AA252" s="3"/>
      <c r="AB252" s="3"/>
      <c r="AC252" s="3"/>
      <c r="AE252" s="3"/>
      <c r="AF252" s="3"/>
      <c r="AH252" s="3"/>
      <c r="AI252" s="3"/>
      <c r="AJ252" s="3"/>
      <c r="AK252" s="3"/>
      <c r="AL252" s="3"/>
      <c r="AM252" s="3"/>
      <c r="AN252" s="3"/>
      <c r="AO252" s="3"/>
      <c r="AR252" s="3"/>
      <c r="AT252" s="3"/>
      <c r="AU252" s="3"/>
      <c r="AV252" s="3"/>
      <c r="AW252" s="3"/>
      <c r="AY252" s="3"/>
      <c r="AZ252" s="3"/>
      <c r="BA252" s="3"/>
      <c r="BB252" s="3"/>
      <c r="BD252" s="3"/>
      <c r="BF252" s="3"/>
      <c r="BG252" s="3"/>
      <c r="BH252" s="3"/>
      <c r="BI252" s="3"/>
      <c r="BJ252" s="3"/>
      <c r="BK252" s="3"/>
      <c r="BL252" s="2"/>
      <c r="BM252" s="2"/>
      <c r="BN252" s="2"/>
      <c r="BO252" s="2"/>
      <c r="BP252" s="2"/>
      <c r="BQ252" s="2"/>
      <c r="BR252" s="2"/>
      <c r="BS252" s="2"/>
      <c r="BT252" s="2"/>
    </row>
    <row r="253" spans="1:72">
      <c r="A253" s="3"/>
      <c r="C253" s="3"/>
      <c r="D253" s="3"/>
      <c r="E253" s="3"/>
      <c r="F253" s="3"/>
      <c r="I253" s="3"/>
      <c r="J253" s="3"/>
      <c r="K253" s="3"/>
      <c r="L253" s="3"/>
      <c r="O253" s="3"/>
      <c r="P253" s="3"/>
      <c r="Q253" s="3"/>
      <c r="R253" s="3"/>
      <c r="S253" s="3"/>
      <c r="T253" s="3"/>
      <c r="U253" s="3"/>
      <c r="V253" s="3"/>
      <c r="W253" s="3"/>
      <c r="X253" s="3"/>
      <c r="Y253" s="3"/>
      <c r="Z253" s="3"/>
      <c r="AA253" s="3"/>
      <c r="AB253" s="3"/>
      <c r="AC253" s="3"/>
      <c r="AE253" s="3"/>
      <c r="AF253" s="3"/>
      <c r="AH253" s="3"/>
      <c r="AI253" s="3"/>
      <c r="AJ253" s="3"/>
      <c r="AK253" s="3"/>
      <c r="AL253" s="3"/>
      <c r="AM253" s="3"/>
      <c r="AN253" s="3"/>
      <c r="AO253" s="3"/>
      <c r="AR253" s="3"/>
      <c r="AT253" s="3"/>
      <c r="AU253" s="3"/>
      <c r="AV253" s="3"/>
      <c r="AW253" s="3"/>
      <c r="AY253" s="3"/>
      <c r="AZ253" s="3"/>
      <c r="BA253" s="3"/>
      <c r="BB253" s="3"/>
      <c r="BD253" s="3"/>
      <c r="BF253" s="3"/>
      <c r="BG253" s="3"/>
      <c r="BH253" s="3"/>
      <c r="BI253" s="3"/>
      <c r="BJ253" s="3"/>
      <c r="BK253" s="3"/>
      <c r="BL253" s="2"/>
      <c r="BM253" s="2"/>
      <c r="BN253" s="2"/>
      <c r="BO253" s="2"/>
      <c r="BP253" s="2"/>
      <c r="BQ253" s="2"/>
      <c r="BR253" s="2"/>
      <c r="BS253" s="2"/>
      <c r="BT253" s="2"/>
    </row>
    <row r="254" spans="1:72">
      <c r="A254" s="3"/>
      <c r="C254" s="3"/>
      <c r="D254" s="3"/>
      <c r="E254" s="3"/>
      <c r="F254" s="3"/>
      <c r="I254" s="3"/>
      <c r="J254" s="3"/>
      <c r="K254" s="3"/>
      <c r="L254" s="3"/>
      <c r="O254" s="3"/>
      <c r="P254" s="3"/>
      <c r="Q254" s="3"/>
      <c r="R254" s="3"/>
      <c r="S254" s="3"/>
      <c r="T254" s="3"/>
      <c r="U254" s="3"/>
      <c r="V254" s="3"/>
      <c r="W254" s="3"/>
      <c r="X254" s="3"/>
      <c r="Y254" s="3"/>
      <c r="Z254" s="3"/>
      <c r="AA254" s="3"/>
      <c r="AB254" s="3"/>
      <c r="AC254" s="3"/>
      <c r="AE254" s="3"/>
      <c r="AF254" s="3"/>
      <c r="AH254" s="3"/>
      <c r="AI254" s="3"/>
      <c r="AJ254" s="3"/>
      <c r="AK254" s="3"/>
      <c r="AL254" s="3"/>
      <c r="AM254" s="3"/>
      <c r="AN254" s="3"/>
      <c r="AO254" s="3"/>
      <c r="AR254" s="3"/>
      <c r="AT254" s="3"/>
      <c r="AU254" s="3"/>
      <c r="AV254" s="3"/>
      <c r="AW254" s="3"/>
      <c r="AY254" s="3"/>
      <c r="AZ254" s="3"/>
      <c r="BA254" s="3"/>
      <c r="BB254" s="3"/>
      <c r="BD254" s="3"/>
      <c r="BF254" s="3"/>
      <c r="BG254" s="3"/>
      <c r="BH254" s="3"/>
      <c r="BI254" s="3"/>
      <c r="BJ254" s="3"/>
      <c r="BK254" s="3"/>
      <c r="BL254" s="2"/>
      <c r="BM254" s="2"/>
      <c r="BN254" s="2"/>
      <c r="BO254" s="2"/>
      <c r="BP254" s="2"/>
      <c r="BQ254" s="2"/>
      <c r="BR254" s="2"/>
      <c r="BS254" s="2"/>
      <c r="BT254" s="2"/>
    </row>
    <row r="255" spans="1:72">
      <c r="A255" s="3"/>
      <c r="C255" s="3"/>
      <c r="D255" s="3"/>
      <c r="E255" s="3"/>
      <c r="F255" s="3"/>
      <c r="I255" s="3"/>
      <c r="J255" s="3"/>
      <c r="K255" s="3"/>
      <c r="L255" s="3"/>
      <c r="O255" s="3"/>
      <c r="P255" s="3"/>
      <c r="Q255" s="3"/>
      <c r="R255" s="3"/>
      <c r="S255" s="3"/>
      <c r="T255" s="3"/>
      <c r="U255" s="3"/>
      <c r="V255" s="3"/>
      <c r="W255" s="3"/>
      <c r="X255" s="3"/>
      <c r="Y255" s="3"/>
      <c r="Z255" s="3"/>
      <c r="AA255" s="3"/>
      <c r="AB255" s="3"/>
      <c r="AC255" s="3"/>
      <c r="AE255" s="3"/>
      <c r="AF255" s="3"/>
      <c r="AH255" s="3"/>
      <c r="AI255" s="3"/>
      <c r="AJ255" s="3"/>
      <c r="AK255" s="3"/>
      <c r="AL255" s="3"/>
      <c r="AM255" s="3"/>
      <c r="AN255" s="3"/>
      <c r="AO255" s="3"/>
      <c r="AR255" s="3"/>
      <c r="AT255" s="3"/>
      <c r="AU255" s="3"/>
      <c r="AV255" s="3"/>
      <c r="AW255" s="3"/>
      <c r="AY255" s="3"/>
      <c r="AZ255" s="3"/>
      <c r="BA255" s="3"/>
      <c r="BB255" s="3"/>
      <c r="BD255" s="3"/>
      <c r="BF255" s="3"/>
      <c r="BG255" s="3"/>
      <c r="BH255" s="3"/>
      <c r="BI255" s="3"/>
      <c r="BJ255" s="3"/>
      <c r="BK255" s="3"/>
      <c r="BL255" s="2"/>
      <c r="BM255" s="2"/>
      <c r="BN255" s="2"/>
      <c r="BO255" s="2"/>
      <c r="BP255" s="2"/>
      <c r="BQ255" s="2"/>
      <c r="BR255" s="2"/>
      <c r="BS255" s="2"/>
      <c r="BT255" s="2"/>
    </row>
    <row r="256" spans="1:72">
      <c r="A256" s="3"/>
      <c r="C256" s="3"/>
      <c r="D256" s="3"/>
      <c r="E256" s="3"/>
      <c r="F256" s="3"/>
      <c r="I256" s="3"/>
      <c r="J256" s="3"/>
      <c r="K256" s="3"/>
      <c r="L256" s="3"/>
      <c r="O256" s="3"/>
      <c r="P256" s="3"/>
      <c r="Q256" s="3"/>
      <c r="R256" s="3"/>
      <c r="S256" s="3"/>
      <c r="T256" s="3"/>
      <c r="U256" s="3"/>
      <c r="V256" s="3"/>
      <c r="W256" s="3"/>
      <c r="X256" s="3"/>
      <c r="Y256" s="3"/>
      <c r="Z256" s="3"/>
      <c r="AA256" s="3"/>
      <c r="AB256" s="3"/>
      <c r="AC256" s="3"/>
      <c r="AE256" s="3"/>
      <c r="AF256" s="3"/>
      <c r="AH256" s="3"/>
      <c r="AI256" s="3"/>
      <c r="AJ256" s="3"/>
      <c r="AK256" s="3"/>
      <c r="AL256" s="3"/>
      <c r="AM256" s="3"/>
      <c r="AN256" s="3"/>
      <c r="AO256" s="3"/>
      <c r="AR256" s="3"/>
      <c r="AT256" s="3"/>
      <c r="AU256" s="3"/>
      <c r="AV256" s="3"/>
      <c r="AW256" s="3"/>
      <c r="AY256" s="3"/>
      <c r="AZ256" s="3"/>
      <c r="BA256" s="3"/>
      <c r="BB256" s="3"/>
      <c r="BD256" s="3"/>
      <c r="BF256" s="3"/>
      <c r="BG256" s="3"/>
      <c r="BH256" s="3"/>
      <c r="BI256" s="3"/>
      <c r="BJ256" s="3"/>
      <c r="BK256" s="3"/>
      <c r="BL256" s="2"/>
      <c r="BM256" s="2"/>
      <c r="BN256" s="2"/>
      <c r="BO256" s="2"/>
      <c r="BP256" s="2"/>
      <c r="BQ256" s="2"/>
      <c r="BR256" s="2"/>
      <c r="BS256" s="2"/>
      <c r="BT256" s="2"/>
    </row>
    <row r="257" spans="1:72">
      <c r="A257" s="3"/>
      <c r="C257" s="3"/>
      <c r="D257" s="3"/>
      <c r="E257" s="3"/>
      <c r="F257" s="3"/>
      <c r="I257" s="3"/>
      <c r="J257" s="3"/>
      <c r="K257" s="3"/>
      <c r="L257" s="3"/>
      <c r="O257" s="3"/>
      <c r="P257" s="3"/>
      <c r="Q257" s="3"/>
      <c r="R257" s="3"/>
      <c r="S257" s="3"/>
      <c r="T257" s="3"/>
      <c r="U257" s="3"/>
      <c r="V257" s="3"/>
      <c r="W257" s="3"/>
      <c r="X257" s="3"/>
      <c r="Y257" s="3"/>
      <c r="Z257" s="3"/>
      <c r="AA257" s="3"/>
      <c r="AB257" s="3"/>
      <c r="AC257" s="3"/>
      <c r="AE257" s="3"/>
      <c r="AF257" s="3"/>
      <c r="AH257" s="3"/>
      <c r="AI257" s="3"/>
      <c r="AJ257" s="3"/>
      <c r="AK257" s="3"/>
      <c r="AL257" s="3"/>
      <c r="AM257" s="3"/>
      <c r="AN257" s="3"/>
      <c r="AO257" s="3"/>
      <c r="AR257" s="3"/>
      <c r="AT257" s="3"/>
      <c r="AU257" s="3"/>
      <c r="AV257" s="3"/>
      <c r="AW257" s="3"/>
      <c r="AY257" s="3"/>
      <c r="AZ257" s="3"/>
      <c r="BA257" s="3"/>
      <c r="BB257" s="3"/>
      <c r="BD257" s="3"/>
      <c r="BF257" s="3"/>
      <c r="BG257" s="3"/>
      <c r="BH257" s="3"/>
      <c r="BI257" s="3"/>
      <c r="BJ257" s="3"/>
      <c r="BK257" s="3"/>
      <c r="BL257" s="2"/>
      <c r="BM257" s="2"/>
      <c r="BN257" s="2"/>
      <c r="BO257" s="2"/>
      <c r="BP257" s="2"/>
      <c r="BQ257" s="2"/>
      <c r="BR257" s="2"/>
      <c r="BS257" s="2"/>
      <c r="BT257" s="2"/>
    </row>
    <row r="258" spans="1:72">
      <c r="A258" s="3"/>
      <c r="C258" s="3"/>
      <c r="D258" s="3"/>
      <c r="E258" s="3"/>
      <c r="F258" s="3"/>
      <c r="I258" s="3"/>
      <c r="J258" s="3"/>
      <c r="K258" s="3"/>
      <c r="L258" s="3"/>
      <c r="O258" s="3"/>
      <c r="P258" s="3"/>
      <c r="Q258" s="3"/>
      <c r="R258" s="3"/>
      <c r="S258" s="3"/>
      <c r="T258" s="3"/>
      <c r="U258" s="3"/>
      <c r="V258" s="3"/>
      <c r="W258" s="3"/>
      <c r="X258" s="3"/>
      <c r="Y258" s="3"/>
      <c r="Z258" s="3"/>
      <c r="AA258" s="3"/>
      <c r="AB258" s="3"/>
      <c r="AC258" s="3"/>
      <c r="AE258" s="3"/>
      <c r="AF258" s="3"/>
      <c r="AH258" s="3"/>
      <c r="AI258" s="3"/>
      <c r="AJ258" s="3"/>
      <c r="AK258" s="3"/>
      <c r="AL258" s="3"/>
      <c r="AM258" s="3"/>
      <c r="AN258" s="3"/>
      <c r="AO258" s="3"/>
      <c r="AR258" s="3"/>
      <c r="AT258" s="3"/>
      <c r="AU258" s="3"/>
      <c r="AV258" s="3"/>
      <c r="AW258" s="3"/>
      <c r="AY258" s="3"/>
      <c r="AZ258" s="3"/>
      <c r="BA258" s="3"/>
      <c r="BB258" s="3"/>
      <c r="BD258" s="3"/>
      <c r="BF258" s="3"/>
      <c r="BG258" s="3"/>
      <c r="BH258" s="3"/>
      <c r="BI258" s="3"/>
      <c r="BJ258" s="3"/>
      <c r="BK258" s="3"/>
      <c r="BL258" s="2"/>
      <c r="BM258" s="2"/>
      <c r="BN258" s="2"/>
      <c r="BO258" s="2"/>
      <c r="BP258" s="2"/>
      <c r="BQ258" s="2"/>
      <c r="BR258" s="2"/>
      <c r="BS258" s="2"/>
      <c r="BT258" s="2"/>
    </row>
    <row r="259" spans="1:72">
      <c r="A259" s="3"/>
      <c r="C259" s="3"/>
      <c r="D259" s="3"/>
      <c r="E259" s="3"/>
      <c r="F259" s="3"/>
      <c r="I259" s="3"/>
      <c r="J259" s="3"/>
      <c r="K259" s="3"/>
      <c r="L259" s="3"/>
      <c r="O259" s="3"/>
      <c r="P259" s="3"/>
      <c r="Q259" s="3"/>
      <c r="R259" s="3"/>
      <c r="S259" s="3"/>
      <c r="T259" s="3"/>
      <c r="U259" s="3"/>
      <c r="V259" s="3"/>
      <c r="W259" s="3"/>
      <c r="X259" s="3"/>
      <c r="Y259" s="3"/>
      <c r="Z259" s="3"/>
      <c r="AA259" s="3"/>
      <c r="AB259" s="3"/>
      <c r="AC259" s="3"/>
      <c r="AE259" s="3"/>
      <c r="AF259" s="3"/>
      <c r="AH259" s="3"/>
      <c r="AI259" s="3"/>
      <c r="AJ259" s="3"/>
      <c r="AK259" s="3"/>
      <c r="AL259" s="3"/>
      <c r="AM259" s="3"/>
      <c r="AN259" s="3"/>
      <c r="AO259" s="3"/>
      <c r="AR259" s="3"/>
      <c r="AT259" s="3"/>
      <c r="AU259" s="3"/>
      <c r="AV259" s="3"/>
      <c r="AW259" s="3"/>
      <c r="AY259" s="3"/>
      <c r="AZ259" s="3"/>
      <c r="BA259" s="3"/>
      <c r="BB259" s="3"/>
      <c r="BD259" s="3"/>
      <c r="BF259" s="3"/>
      <c r="BG259" s="3"/>
      <c r="BH259" s="3"/>
      <c r="BI259" s="3"/>
      <c r="BJ259" s="3"/>
      <c r="BK259" s="3"/>
      <c r="BL259" s="2"/>
      <c r="BM259" s="2"/>
      <c r="BN259" s="2"/>
      <c r="BO259" s="2"/>
      <c r="BP259" s="2"/>
      <c r="BQ259" s="2"/>
      <c r="BR259" s="2"/>
      <c r="BS259" s="2"/>
      <c r="BT259" s="2"/>
    </row>
    <row r="260" spans="1:72">
      <c r="A260" s="3"/>
      <c r="C260" s="3"/>
      <c r="D260" s="3"/>
      <c r="E260" s="3"/>
      <c r="F260" s="3"/>
      <c r="I260" s="3"/>
      <c r="J260" s="3"/>
      <c r="K260" s="3"/>
      <c r="L260" s="3"/>
      <c r="O260" s="3"/>
      <c r="P260" s="3"/>
      <c r="Q260" s="3"/>
      <c r="R260" s="3"/>
      <c r="S260" s="3"/>
      <c r="T260" s="3"/>
      <c r="U260" s="3"/>
      <c r="V260" s="3"/>
      <c r="W260" s="3"/>
      <c r="X260" s="3"/>
      <c r="Y260" s="3"/>
      <c r="Z260" s="3"/>
      <c r="AA260" s="3"/>
      <c r="AB260" s="3"/>
      <c r="AC260" s="3"/>
      <c r="AE260" s="3"/>
      <c r="AF260" s="3"/>
      <c r="AH260" s="3"/>
      <c r="AI260" s="3"/>
      <c r="AJ260" s="3"/>
      <c r="AK260" s="3"/>
      <c r="AL260" s="3"/>
      <c r="AM260" s="3"/>
      <c r="AN260" s="3"/>
      <c r="AO260" s="3"/>
      <c r="AR260" s="3"/>
      <c r="AT260" s="3"/>
      <c r="AU260" s="3"/>
      <c r="AV260" s="3"/>
      <c r="AW260" s="3"/>
      <c r="AY260" s="3"/>
      <c r="AZ260" s="3"/>
      <c r="BA260" s="3"/>
      <c r="BB260" s="3"/>
      <c r="BD260" s="3"/>
      <c r="BF260" s="3"/>
      <c r="BG260" s="3"/>
      <c r="BH260" s="3"/>
      <c r="BI260" s="3"/>
      <c r="BJ260" s="3"/>
      <c r="BK260" s="3"/>
      <c r="BL260" s="2"/>
      <c r="BM260" s="2"/>
      <c r="BN260" s="2"/>
      <c r="BO260" s="2"/>
      <c r="BP260" s="2"/>
      <c r="BQ260" s="2"/>
      <c r="BR260" s="2"/>
      <c r="BS260" s="2"/>
      <c r="BT260" s="2"/>
    </row>
    <row r="261" spans="1:72">
      <c r="A261" s="3"/>
      <c r="C261" s="3"/>
      <c r="D261" s="3"/>
      <c r="E261" s="3"/>
      <c r="F261" s="3"/>
      <c r="I261" s="3"/>
      <c r="J261" s="3"/>
      <c r="K261" s="3"/>
      <c r="L261" s="3"/>
      <c r="O261" s="3"/>
      <c r="P261" s="3"/>
      <c r="Q261" s="3"/>
      <c r="R261" s="3"/>
      <c r="S261" s="3"/>
      <c r="T261" s="3"/>
      <c r="U261" s="3"/>
      <c r="V261" s="3"/>
      <c r="W261" s="3"/>
      <c r="X261" s="3"/>
      <c r="Y261" s="3"/>
      <c r="Z261" s="3"/>
      <c r="AA261" s="3"/>
      <c r="AB261" s="3"/>
      <c r="AC261" s="3"/>
      <c r="AE261" s="3"/>
      <c r="AF261" s="3"/>
      <c r="AH261" s="3"/>
      <c r="AI261" s="3"/>
      <c r="AJ261" s="3"/>
      <c r="AK261" s="3"/>
      <c r="AL261" s="3"/>
      <c r="AM261" s="3"/>
      <c r="AN261" s="3"/>
      <c r="AO261" s="3"/>
      <c r="AR261" s="3"/>
      <c r="AT261" s="3"/>
      <c r="AU261" s="3"/>
      <c r="AV261" s="3"/>
      <c r="AW261" s="3"/>
      <c r="AY261" s="3"/>
      <c r="AZ261" s="3"/>
      <c r="BA261" s="3"/>
      <c r="BB261" s="3"/>
      <c r="BD261" s="3"/>
      <c r="BF261" s="3"/>
      <c r="BG261" s="3"/>
      <c r="BH261" s="3"/>
      <c r="BI261" s="3"/>
      <c r="BJ261" s="3"/>
      <c r="BK261" s="3"/>
      <c r="BL261" s="2"/>
      <c r="BM261" s="2"/>
      <c r="BN261" s="2"/>
      <c r="BO261" s="2"/>
      <c r="BP261" s="2"/>
      <c r="BQ261" s="2"/>
      <c r="BR261" s="2"/>
      <c r="BS261" s="2"/>
      <c r="BT261" s="2"/>
    </row>
    <row r="262" spans="1:72">
      <c r="A262" s="3"/>
      <c r="C262" s="3"/>
      <c r="D262" s="3"/>
      <c r="E262" s="3"/>
      <c r="F262" s="3"/>
      <c r="I262" s="3"/>
      <c r="J262" s="3"/>
      <c r="K262" s="3"/>
      <c r="L262" s="3"/>
      <c r="O262" s="3"/>
      <c r="P262" s="3"/>
      <c r="Q262" s="3"/>
      <c r="R262" s="3"/>
      <c r="S262" s="3"/>
      <c r="T262" s="3"/>
      <c r="U262" s="3"/>
      <c r="V262" s="3"/>
      <c r="W262" s="3"/>
      <c r="X262" s="3"/>
      <c r="Y262" s="3"/>
      <c r="Z262" s="3"/>
      <c r="AA262" s="3"/>
      <c r="AB262" s="3"/>
      <c r="AC262" s="3"/>
      <c r="AE262" s="3"/>
      <c r="AF262" s="3"/>
      <c r="AH262" s="3"/>
      <c r="AI262" s="3"/>
      <c r="AJ262" s="3"/>
      <c r="AK262" s="3"/>
      <c r="AL262" s="3"/>
      <c r="AM262" s="3"/>
      <c r="AN262" s="3"/>
      <c r="AO262" s="3"/>
      <c r="AR262" s="3"/>
      <c r="AT262" s="3"/>
      <c r="AU262" s="3"/>
      <c r="AV262" s="3"/>
      <c r="AW262" s="3"/>
      <c r="AY262" s="3"/>
      <c r="AZ262" s="3"/>
      <c r="BA262" s="3"/>
      <c r="BB262" s="3"/>
      <c r="BD262" s="3"/>
      <c r="BF262" s="3"/>
      <c r="BG262" s="3"/>
      <c r="BH262" s="3"/>
      <c r="BI262" s="3"/>
      <c r="BJ262" s="3"/>
      <c r="BK262" s="3"/>
      <c r="BL262" s="2"/>
      <c r="BM262" s="2"/>
      <c r="BN262" s="2"/>
      <c r="BO262" s="2"/>
      <c r="BP262" s="2"/>
      <c r="BQ262" s="2"/>
      <c r="BR262" s="2"/>
      <c r="BS262" s="2"/>
      <c r="BT262" s="2"/>
    </row>
    <row r="263" spans="1:72">
      <c r="A263" s="3"/>
      <c r="C263" s="3"/>
      <c r="D263" s="3"/>
      <c r="E263" s="3"/>
      <c r="F263" s="3"/>
      <c r="I263" s="3"/>
      <c r="J263" s="3"/>
      <c r="K263" s="3"/>
      <c r="L263" s="3"/>
      <c r="O263" s="3"/>
      <c r="P263" s="3"/>
      <c r="Q263" s="3"/>
      <c r="R263" s="3"/>
      <c r="S263" s="3"/>
      <c r="T263" s="3"/>
      <c r="U263" s="3"/>
      <c r="V263" s="3"/>
      <c r="W263" s="3"/>
      <c r="X263" s="3"/>
      <c r="Y263" s="3"/>
      <c r="Z263" s="3"/>
      <c r="AA263" s="3"/>
      <c r="AB263" s="3"/>
      <c r="AC263" s="3"/>
      <c r="AE263" s="3"/>
      <c r="AF263" s="3"/>
      <c r="AH263" s="3"/>
      <c r="AI263" s="3"/>
      <c r="AJ263" s="3"/>
      <c r="AK263" s="3"/>
      <c r="AL263" s="3"/>
      <c r="AM263" s="3"/>
      <c r="AN263" s="3"/>
      <c r="AO263" s="3"/>
      <c r="AR263" s="3"/>
      <c r="AT263" s="3"/>
      <c r="AU263" s="3"/>
      <c r="AV263" s="3"/>
      <c r="AW263" s="3"/>
      <c r="AY263" s="3"/>
      <c r="AZ263" s="3"/>
      <c r="BA263" s="3"/>
      <c r="BB263" s="3"/>
      <c r="BD263" s="3"/>
      <c r="BF263" s="3"/>
      <c r="BG263" s="3"/>
      <c r="BH263" s="3"/>
      <c r="BI263" s="3"/>
      <c r="BJ263" s="3"/>
      <c r="BK263" s="3"/>
      <c r="BL263" s="2"/>
      <c r="BM263" s="2"/>
      <c r="BN263" s="2"/>
      <c r="BO263" s="2"/>
      <c r="BP263" s="2"/>
      <c r="BQ263" s="2"/>
      <c r="BR263" s="2"/>
      <c r="BS263" s="2"/>
      <c r="BT263" s="2"/>
    </row>
    <row r="264" spans="1:72">
      <c r="A264" s="3"/>
      <c r="C264" s="3"/>
      <c r="D264" s="3"/>
      <c r="E264" s="3"/>
      <c r="F264" s="3"/>
      <c r="I264" s="3"/>
      <c r="J264" s="3"/>
      <c r="K264" s="3"/>
      <c r="L264" s="3"/>
      <c r="O264" s="3"/>
      <c r="P264" s="3"/>
      <c r="Q264" s="3"/>
      <c r="R264" s="3"/>
      <c r="S264" s="3"/>
      <c r="T264" s="3"/>
      <c r="U264" s="3"/>
      <c r="V264" s="3"/>
      <c r="W264" s="3"/>
      <c r="X264" s="3"/>
      <c r="Y264" s="3"/>
      <c r="Z264" s="3"/>
      <c r="AA264" s="3"/>
      <c r="AB264" s="3"/>
      <c r="AC264" s="3"/>
      <c r="AE264" s="3"/>
      <c r="AF264" s="3"/>
      <c r="AH264" s="3"/>
      <c r="AI264" s="3"/>
      <c r="AJ264" s="3"/>
      <c r="AK264" s="3"/>
      <c r="AL264" s="3"/>
      <c r="AM264" s="3"/>
      <c r="AN264" s="3"/>
      <c r="AO264" s="3"/>
      <c r="AR264" s="3"/>
      <c r="AT264" s="3"/>
      <c r="AU264" s="3"/>
      <c r="AV264" s="3"/>
      <c r="AW264" s="3"/>
      <c r="AY264" s="3"/>
      <c r="AZ264" s="3"/>
      <c r="BA264" s="3"/>
      <c r="BB264" s="3"/>
      <c r="BD264" s="3"/>
      <c r="BF264" s="3"/>
      <c r="BG264" s="3"/>
      <c r="BH264" s="3"/>
      <c r="BI264" s="3"/>
      <c r="BJ264" s="3"/>
      <c r="BK264" s="3"/>
      <c r="BL264" s="2"/>
      <c r="BM264" s="2"/>
      <c r="BN264" s="2"/>
      <c r="BO264" s="2"/>
      <c r="BP264" s="2"/>
      <c r="BQ264" s="2"/>
      <c r="BR264" s="2"/>
      <c r="BS264" s="2"/>
      <c r="BT264" s="2"/>
    </row>
    <row r="265" spans="1:72">
      <c r="A265" s="3"/>
      <c r="C265" s="3"/>
      <c r="D265" s="3"/>
      <c r="E265" s="3"/>
      <c r="F265" s="3"/>
      <c r="I265" s="3"/>
      <c r="J265" s="3"/>
      <c r="K265" s="3"/>
      <c r="L265" s="3"/>
      <c r="O265" s="3"/>
      <c r="P265" s="3"/>
      <c r="Q265" s="3"/>
      <c r="R265" s="3"/>
      <c r="S265" s="3"/>
      <c r="T265" s="3"/>
      <c r="U265" s="3"/>
      <c r="V265" s="3"/>
      <c r="W265" s="3"/>
      <c r="X265" s="3"/>
      <c r="Y265" s="3"/>
      <c r="Z265" s="3"/>
      <c r="AA265" s="3"/>
      <c r="AB265" s="3"/>
      <c r="AC265" s="3"/>
      <c r="AE265" s="3"/>
      <c r="AF265" s="3"/>
      <c r="AH265" s="3"/>
      <c r="AI265" s="3"/>
      <c r="AJ265" s="3"/>
      <c r="AK265" s="3"/>
      <c r="AL265" s="3"/>
      <c r="AM265" s="3"/>
      <c r="AN265" s="3"/>
      <c r="AO265" s="3"/>
      <c r="AR265" s="3"/>
      <c r="AT265" s="3"/>
      <c r="AU265" s="3"/>
      <c r="AV265" s="3"/>
      <c r="AW265" s="3"/>
      <c r="AY265" s="3"/>
      <c r="AZ265" s="3"/>
      <c r="BA265" s="3"/>
      <c r="BB265" s="3"/>
      <c r="BD265" s="3"/>
      <c r="BF265" s="3"/>
      <c r="BG265" s="3"/>
      <c r="BH265" s="3"/>
      <c r="BI265" s="3"/>
      <c r="BJ265" s="3"/>
      <c r="BK265" s="3"/>
      <c r="BL265" s="2"/>
      <c r="BM265" s="2"/>
      <c r="BN265" s="2"/>
      <c r="BO265" s="2"/>
      <c r="BP265" s="2"/>
      <c r="BQ265" s="2"/>
      <c r="BR265" s="2"/>
      <c r="BS265" s="2"/>
      <c r="BT265" s="2"/>
    </row>
    <row r="266" spans="1:72">
      <c r="A266" s="3"/>
      <c r="C266" s="3"/>
      <c r="D266" s="3"/>
      <c r="E266" s="3"/>
      <c r="F266" s="3"/>
      <c r="I266" s="3"/>
      <c r="J266" s="3"/>
      <c r="K266" s="3"/>
      <c r="L266" s="3"/>
      <c r="O266" s="3"/>
      <c r="P266" s="3"/>
      <c r="Q266" s="3"/>
      <c r="R266" s="3"/>
      <c r="S266" s="3"/>
      <c r="T266" s="3"/>
      <c r="U266" s="3"/>
      <c r="V266" s="3"/>
      <c r="W266" s="3"/>
      <c r="X266" s="3"/>
      <c r="Y266" s="3"/>
      <c r="Z266" s="3"/>
      <c r="AA266" s="3"/>
      <c r="AB266" s="3"/>
      <c r="AC266" s="3"/>
      <c r="AE266" s="3"/>
      <c r="AF266" s="3"/>
      <c r="AH266" s="3"/>
      <c r="AI266" s="3"/>
      <c r="AJ266" s="3"/>
      <c r="AK266" s="3"/>
      <c r="AL266" s="3"/>
      <c r="AM266" s="3"/>
      <c r="AN266" s="3"/>
      <c r="AO266" s="3"/>
      <c r="AR266" s="3"/>
      <c r="AT266" s="3"/>
      <c r="AU266" s="3"/>
      <c r="AV266" s="3"/>
      <c r="AW266" s="3"/>
      <c r="AY266" s="3"/>
      <c r="AZ266" s="3"/>
      <c r="BA266" s="3"/>
      <c r="BB266" s="3"/>
      <c r="BD266" s="3"/>
      <c r="BF266" s="3"/>
      <c r="BG266" s="3"/>
      <c r="BH266" s="3"/>
      <c r="BI266" s="3"/>
      <c r="BJ266" s="3"/>
      <c r="BK266" s="3"/>
      <c r="BL266" s="2"/>
      <c r="BM266" s="2"/>
      <c r="BN266" s="2"/>
      <c r="BO266" s="2"/>
      <c r="BP266" s="2"/>
      <c r="BQ266" s="2"/>
      <c r="BR266" s="2"/>
      <c r="BS266" s="2"/>
      <c r="BT266" s="2"/>
    </row>
    <row r="267" spans="1:72">
      <c r="A267" s="3"/>
      <c r="C267" s="3"/>
      <c r="D267" s="3"/>
      <c r="E267" s="3"/>
      <c r="F267" s="3"/>
      <c r="I267" s="3"/>
      <c r="J267" s="3"/>
      <c r="K267" s="3"/>
      <c r="L267" s="3"/>
      <c r="O267" s="3"/>
      <c r="P267" s="3"/>
      <c r="Q267" s="3"/>
      <c r="R267" s="3"/>
      <c r="S267" s="3"/>
      <c r="T267" s="3"/>
      <c r="U267" s="3"/>
      <c r="V267" s="3"/>
      <c r="W267" s="3"/>
      <c r="X267" s="3"/>
      <c r="Y267" s="3"/>
      <c r="Z267" s="3"/>
      <c r="AA267" s="3"/>
      <c r="AB267" s="3"/>
      <c r="AC267" s="3"/>
      <c r="AE267" s="3"/>
      <c r="AF267" s="3"/>
      <c r="AH267" s="3"/>
      <c r="AI267" s="3"/>
      <c r="AJ267" s="3"/>
      <c r="AK267" s="3"/>
      <c r="AL267" s="3"/>
      <c r="AM267" s="3"/>
      <c r="AN267" s="3"/>
      <c r="AO267" s="3"/>
      <c r="AR267" s="3"/>
      <c r="AT267" s="3"/>
      <c r="AU267" s="3"/>
      <c r="AV267" s="3"/>
      <c r="AW267" s="3"/>
      <c r="AY267" s="3"/>
      <c r="AZ267" s="3"/>
      <c r="BA267" s="3"/>
      <c r="BB267" s="3"/>
      <c r="BD267" s="3"/>
      <c r="BF267" s="3"/>
      <c r="BG267" s="3"/>
      <c r="BH267" s="3"/>
      <c r="BI267" s="3"/>
      <c r="BJ267" s="3"/>
      <c r="BK267" s="3"/>
      <c r="BL267" s="2"/>
      <c r="BM267" s="2"/>
      <c r="BN267" s="2"/>
      <c r="BO267" s="2"/>
      <c r="BP267" s="2"/>
      <c r="BQ267" s="2"/>
      <c r="BR267" s="2"/>
      <c r="BS267" s="2"/>
      <c r="BT267" s="2"/>
    </row>
    <row r="268" spans="1:72">
      <c r="A268" s="3"/>
      <c r="C268" s="3"/>
      <c r="D268" s="3"/>
      <c r="E268" s="3"/>
      <c r="F268" s="3"/>
      <c r="I268" s="3"/>
      <c r="J268" s="3"/>
      <c r="K268" s="3"/>
      <c r="L268" s="3"/>
      <c r="O268" s="3"/>
      <c r="P268" s="3"/>
      <c r="Q268" s="3"/>
      <c r="R268" s="3"/>
      <c r="S268" s="3"/>
      <c r="T268" s="3"/>
      <c r="U268" s="3"/>
      <c r="V268" s="3"/>
      <c r="W268" s="3"/>
      <c r="X268" s="3"/>
      <c r="Y268" s="3"/>
      <c r="Z268" s="3"/>
      <c r="AA268" s="3"/>
      <c r="AB268" s="3"/>
      <c r="AC268" s="3"/>
      <c r="AE268" s="3"/>
      <c r="AF268" s="3"/>
      <c r="AH268" s="3"/>
      <c r="AI268" s="3"/>
      <c r="AJ268" s="3"/>
      <c r="AK268" s="3"/>
      <c r="AL268" s="3"/>
      <c r="AM268" s="3"/>
      <c r="AN268" s="3"/>
      <c r="AO268" s="3"/>
      <c r="AR268" s="3"/>
      <c r="AT268" s="3"/>
      <c r="AU268" s="3"/>
      <c r="AV268" s="3"/>
      <c r="AW268" s="3"/>
      <c r="AY268" s="3"/>
      <c r="AZ268" s="3"/>
      <c r="BA268" s="3"/>
      <c r="BB268" s="3"/>
      <c r="BD268" s="3"/>
      <c r="BF268" s="3"/>
      <c r="BG268" s="3"/>
      <c r="BH268" s="3"/>
      <c r="BI268" s="3"/>
      <c r="BJ268" s="3"/>
      <c r="BK268" s="3"/>
      <c r="BL268" s="2"/>
      <c r="BM268" s="2"/>
      <c r="BN268" s="2"/>
      <c r="BO268" s="2"/>
      <c r="BP268" s="2"/>
      <c r="BQ268" s="2"/>
      <c r="BR268" s="2"/>
      <c r="BS268" s="2"/>
      <c r="BT268" s="2"/>
    </row>
    <row r="269" spans="1:72">
      <c r="A269" s="3"/>
      <c r="C269" s="3"/>
      <c r="D269" s="3"/>
      <c r="E269" s="3"/>
      <c r="F269" s="3"/>
      <c r="I269" s="3"/>
      <c r="J269" s="3"/>
      <c r="K269" s="3"/>
      <c r="L269" s="3"/>
      <c r="O269" s="3"/>
      <c r="P269" s="3"/>
      <c r="Q269" s="3"/>
      <c r="R269" s="3"/>
      <c r="S269" s="3"/>
      <c r="T269" s="3"/>
      <c r="U269" s="3"/>
      <c r="V269" s="3"/>
      <c r="W269" s="3"/>
      <c r="X269" s="3"/>
      <c r="Y269" s="3"/>
      <c r="Z269" s="3"/>
      <c r="AA269" s="3"/>
      <c r="AB269" s="3"/>
      <c r="AC269" s="3"/>
      <c r="AE269" s="3"/>
      <c r="AF269" s="3"/>
      <c r="AH269" s="3"/>
      <c r="AI269" s="3"/>
      <c r="AJ269" s="3"/>
      <c r="AK269" s="3"/>
      <c r="AL269" s="3"/>
      <c r="AM269" s="3"/>
      <c r="AN269" s="3"/>
      <c r="AO269" s="3"/>
      <c r="AR269" s="3"/>
      <c r="AT269" s="3"/>
      <c r="AU269" s="3"/>
      <c r="AV269" s="3"/>
      <c r="AW269" s="3"/>
      <c r="AY269" s="3"/>
      <c r="AZ269" s="3"/>
      <c r="BA269" s="3"/>
      <c r="BB269" s="3"/>
      <c r="BD269" s="3"/>
      <c r="BF269" s="3"/>
      <c r="BG269" s="3"/>
      <c r="BH269" s="3"/>
      <c r="BI269" s="3"/>
      <c r="BJ269" s="3"/>
      <c r="BK269" s="3"/>
      <c r="BL269" s="2"/>
      <c r="BM269" s="2"/>
      <c r="BN269" s="2"/>
      <c r="BO269" s="2"/>
      <c r="BP269" s="2"/>
      <c r="BQ269" s="2"/>
      <c r="BR269" s="2"/>
      <c r="BS269" s="2"/>
      <c r="BT269" s="2"/>
    </row>
    <row r="270" spans="1:72">
      <c r="A270" s="3"/>
      <c r="C270" s="3"/>
      <c r="D270" s="3"/>
      <c r="E270" s="3"/>
      <c r="F270" s="3"/>
      <c r="I270" s="3"/>
      <c r="J270" s="3"/>
      <c r="K270" s="3"/>
      <c r="L270" s="3"/>
      <c r="O270" s="3"/>
      <c r="P270" s="3"/>
      <c r="Q270" s="3"/>
      <c r="R270" s="3"/>
      <c r="S270" s="3"/>
      <c r="T270" s="3"/>
      <c r="U270" s="3"/>
      <c r="V270" s="3"/>
      <c r="W270" s="3"/>
      <c r="X270" s="3"/>
      <c r="Y270" s="3"/>
      <c r="Z270" s="3"/>
      <c r="AA270" s="3"/>
      <c r="AB270" s="3"/>
      <c r="AC270" s="3"/>
      <c r="AE270" s="3"/>
      <c r="AF270" s="3"/>
      <c r="AH270" s="3"/>
      <c r="AI270" s="3"/>
      <c r="AJ270" s="3"/>
      <c r="AK270" s="3"/>
      <c r="AL270" s="3"/>
      <c r="AM270" s="3"/>
      <c r="AN270" s="3"/>
      <c r="AO270" s="3"/>
      <c r="AR270" s="3"/>
      <c r="AT270" s="3"/>
      <c r="AU270" s="3"/>
      <c r="AV270" s="3"/>
      <c r="AW270" s="3"/>
      <c r="AY270" s="3"/>
      <c r="AZ270" s="3"/>
      <c r="BA270" s="3"/>
      <c r="BB270" s="3"/>
      <c r="BD270" s="3"/>
      <c r="BF270" s="3"/>
      <c r="BG270" s="3"/>
      <c r="BH270" s="3"/>
      <c r="BI270" s="3"/>
      <c r="BJ270" s="3"/>
      <c r="BK270" s="3"/>
      <c r="BL270" s="2"/>
      <c r="BM270" s="2"/>
      <c r="BN270" s="2"/>
      <c r="BO270" s="2"/>
      <c r="BP270" s="2"/>
      <c r="BQ270" s="2"/>
      <c r="BR270" s="2"/>
      <c r="BS270" s="2"/>
      <c r="BT270" s="2"/>
    </row>
    <row r="271" spans="1:72">
      <c r="A271" s="3"/>
      <c r="C271" s="3"/>
      <c r="D271" s="3"/>
      <c r="E271" s="3"/>
      <c r="F271" s="3"/>
      <c r="I271" s="3"/>
      <c r="J271" s="3"/>
      <c r="K271" s="3"/>
      <c r="L271" s="3"/>
      <c r="O271" s="3"/>
      <c r="P271" s="3"/>
      <c r="Q271" s="3"/>
      <c r="R271" s="3"/>
      <c r="S271" s="3"/>
      <c r="T271" s="3"/>
      <c r="U271" s="3"/>
      <c r="V271" s="3"/>
      <c r="W271" s="3"/>
      <c r="X271" s="3"/>
      <c r="Y271" s="3"/>
      <c r="Z271" s="3"/>
      <c r="AA271" s="3"/>
      <c r="AB271" s="3"/>
      <c r="AC271" s="3"/>
      <c r="AE271" s="3"/>
      <c r="AF271" s="3"/>
      <c r="AH271" s="3"/>
      <c r="AI271" s="3"/>
      <c r="AJ271" s="3"/>
      <c r="AK271" s="3"/>
      <c r="AL271" s="3"/>
      <c r="AM271" s="3"/>
      <c r="AN271" s="3"/>
      <c r="AO271" s="3"/>
      <c r="AR271" s="3"/>
      <c r="AT271" s="3"/>
      <c r="AU271" s="3"/>
      <c r="AV271" s="3"/>
      <c r="AW271" s="3"/>
      <c r="AY271" s="3"/>
      <c r="AZ271" s="3"/>
      <c r="BA271" s="3"/>
      <c r="BB271" s="3"/>
      <c r="BD271" s="3"/>
      <c r="BF271" s="3"/>
      <c r="BG271" s="3"/>
      <c r="BH271" s="3"/>
      <c r="BI271" s="3"/>
      <c r="BJ271" s="3"/>
      <c r="BK271" s="3"/>
      <c r="BL271" s="2"/>
      <c r="BM271" s="2"/>
      <c r="BN271" s="2"/>
      <c r="BO271" s="2"/>
      <c r="BP271" s="2"/>
      <c r="BQ271" s="2"/>
      <c r="BR271" s="2"/>
      <c r="BS271" s="2"/>
      <c r="BT271" s="2"/>
    </row>
    <row r="272" spans="1:72">
      <c r="A272" s="3"/>
      <c r="C272" s="3"/>
      <c r="D272" s="3"/>
      <c r="E272" s="3"/>
      <c r="F272" s="3"/>
      <c r="I272" s="3"/>
      <c r="J272" s="3"/>
      <c r="K272" s="3"/>
      <c r="L272" s="3"/>
      <c r="O272" s="3"/>
      <c r="P272" s="3"/>
      <c r="Q272" s="3"/>
      <c r="R272" s="3"/>
      <c r="S272" s="3"/>
      <c r="T272" s="3"/>
      <c r="U272" s="3"/>
      <c r="V272" s="3"/>
      <c r="W272" s="3"/>
      <c r="X272" s="3"/>
      <c r="Y272" s="3"/>
      <c r="Z272" s="3"/>
      <c r="AA272" s="3"/>
      <c r="AB272" s="3"/>
      <c r="AC272" s="3"/>
      <c r="AE272" s="3"/>
      <c r="AF272" s="3"/>
      <c r="AH272" s="3"/>
      <c r="AI272" s="3"/>
      <c r="AJ272" s="3"/>
      <c r="AK272" s="3"/>
      <c r="AL272" s="3"/>
      <c r="AM272" s="3"/>
      <c r="AN272" s="3"/>
      <c r="AO272" s="3"/>
      <c r="AR272" s="3"/>
      <c r="AT272" s="3"/>
      <c r="AU272" s="3"/>
      <c r="AV272" s="3"/>
      <c r="AW272" s="3"/>
      <c r="AY272" s="3"/>
      <c r="AZ272" s="3"/>
      <c r="BA272" s="3"/>
      <c r="BB272" s="3"/>
      <c r="BD272" s="3"/>
      <c r="BF272" s="3"/>
      <c r="BG272" s="3"/>
      <c r="BH272" s="3"/>
      <c r="BI272" s="3"/>
      <c r="BJ272" s="3"/>
      <c r="BK272" s="3"/>
      <c r="BL272" s="2"/>
      <c r="BM272" s="2"/>
      <c r="BN272" s="2"/>
      <c r="BO272" s="2"/>
      <c r="BP272" s="2"/>
      <c r="BQ272" s="2"/>
      <c r="BR272" s="2"/>
      <c r="BS272" s="2"/>
      <c r="BT272" s="2"/>
    </row>
    <row r="273" spans="1:72">
      <c r="A273" s="3"/>
      <c r="C273" s="3"/>
      <c r="D273" s="3"/>
      <c r="E273" s="3"/>
      <c r="F273" s="3"/>
      <c r="I273" s="3"/>
      <c r="J273" s="3"/>
      <c r="K273" s="3"/>
      <c r="L273" s="3"/>
      <c r="O273" s="3"/>
      <c r="P273" s="3"/>
      <c r="Q273" s="3"/>
      <c r="R273" s="3"/>
      <c r="S273" s="3"/>
      <c r="T273" s="3"/>
      <c r="U273" s="3"/>
      <c r="V273" s="3"/>
      <c r="W273" s="3"/>
      <c r="X273" s="3"/>
      <c r="Y273" s="3"/>
      <c r="Z273" s="3"/>
      <c r="AA273" s="3"/>
      <c r="AB273" s="3"/>
      <c r="AC273" s="3"/>
      <c r="AE273" s="3"/>
      <c r="AF273" s="3"/>
      <c r="AH273" s="3"/>
      <c r="AI273" s="3"/>
      <c r="AJ273" s="3"/>
      <c r="AK273" s="3"/>
      <c r="AL273" s="3"/>
      <c r="AM273" s="3"/>
      <c r="AN273" s="3"/>
      <c r="AO273" s="3"/>
      <c r="AR273" s="3"/>
      <c r="AT273" s="3"/>
      <c r="AU273" s="3"/>
      <c r="AV273" s="3"/>
      <c r="AW273" s="3"/>
      <c r="AY273" s="3"/>
      <c r="AZ273" s="3"/>
      <c r="BA273" s="3"/>
      <c r="BB273" s="3"/>
      <c r="BD273" s="3"/>
      <c r="BF273" s="3"/>
      <c r="BG273" s="3"/>
      <c r="BH273" s="3"/>
      <c r="BI273" s="3"/>
      <c r="BJ273" s="3"/>
      <c r="BK273" s="3"/>
      <c r="BL273" s="2"/>
      <c r="BM273" s="2"/>
      <c r="BN273" s="2"/>
      <c r="BO273" s="2"/>
      <c r="BP273" s="2"/>
      <c r="BQ273" s="2"/>
      <c r="BR273" s="2"/>
      <c r="BS273" s="2"/>
      <c r="BT273" s="2"/>
    </row>
    <row r="274" spans="1:72">
      <c r="A274" s="3"/>
      <c r="C274" s="3"/>
      <c r="D274" s="3"/>
      <c r="E274" s="3"/>
      <c r="F274" s="3"/>
      <c r="I274" s="3"/>
      <c r="J274" s="3"/>
      <c r="K274" s="3"/>
      <c r="L274" s="3"/>
      <c r="O274" s="3"/>
      <c r="P274" s="3"/>
      <c r="Q274" s="3"/>
      <c r="R274" s="3"/>
      <c r="S274" s="3"/>
      <c r="T274" s="3"/>
      <c r="U274" s="3"/>
      <c r="V274" s="3"/>
      <c r="W274" s="3"/>
      <c r="X274" s="3"/>
      <c r="Y274" s="3"/>
      <c r="Z274" s="3"/>
      <c r="AA274" s="3"/>
      <c r="AB274" s="3"/>
      <c r="AC274" s="3"/>
      <c r="AE274" s="3"/>
      <c r="AF274" s="3"/>
      <c r="AH274" s="3"/>
      <c r="AI274" s="3"/>
      <c r="AJ274" s="3"/>
      <c r="AK274" s="3"/>
      <c r="AL274" s="3"/>
      <c r="AM274" s="3"/>
      <c r="AN274" s="3"/>
      <c r="AO274" s="3"/>
      <c r="AR274" s="3"/>
      <c r="AT274" s="3"/>
      <c r="AU274" s="3"/>
      <c r="AV274" s="3"/>
      <c r="AW274" s="3"/>
      <c r="AY274" s="3"/>
      <c r="AZ274" s="3"/>
      <c r="BA274" s="3"/>
      <c r="BB274" s="3"/>
      <c r="BD274" s="3"/>
      <c r="BF274" s="3"/>
      <c r="BG274" s="3"/>
      <c r="BH274" s="3"/>
      <c r="BI274" s="3"/>
      <c r="BJ274" s="3"/>
      <c r="BK274" s="3"/>
      <c r="BL274" s="2"/>
      <c r="BM274" s="2"/>
      <c r="BN274" s="2"/>
      <c r="BO274" s="2"/>
      <c r="BP274" s="2"/>
      <c r="BQ274" s="2"/>
      <c r="BR274" s="2"/>
      <c r="BS274" s="2"/>
      <c r="BT274" s="2"/>
    </row>
    <row r="275" spans="1:72">
      <c r="A275" s="3"/>
      <c r="C275" s="3"/>
      <c r="D275" s="3"/>
      <c r="E275" s="3"/>
      <c r="F275" s="3"/>
      <c r="I275" s="3"/>
      <c r="J275" s="3"/>
      <c r="K275" s="3"/>
      <c r="L275" s="3"/>
      <c r="O275" s="3"/>
      <c r="P275" s="3"/>
      <c r="Q275" s="3"/>
      <c r="R275" s="3"/>
      <c r="S275" s="3"/>
      <c r="T275" s="3"/>
      <c r="U275" s="3"/>
      <c r="V275" s="3"/>
      <c r="W275" s="3"/>
      <c r="X275" s="3"/>
      <c r="Y275" s="3"/>
      <c r="Z275" s="3"/>
      <c r="AA275" s="3"/>
      <c r="AB275" s="3"/>
      <c r="AC275" s="3"/>
      <c r="AE275" s="3"/>
      <c r="AF275" s="3"/>
      <c r="AH275" s="3"/>
      <c r="AI275" s="3"/>
      <c r="AJ275" s="3"/>
      <c r="AK275" s="3"/>
      <c r="AL275" s="3"/>
      <c r="AM275" s="3"/>
      <c r="AN275" s="3"/>
      <c r="AO275" s="3"/>
      <c r="AR275" s="3"/>
      <c r="AT275" s="3"/>
      <c r="AU275" s="3"/>
      <c r="AV275" s="3"/>
      <c r="AW275" s="3"/>
      <c r="AY275" s="3"/>
      <c r="AZ275" s="3"/>
      <c r="BA275" s="3"/>
      <c r="BB275" s="3"/>
      <c r="BD275" s="3"/>
      <c r="BF275" s="3"/>
      <c r="BG275" s="3"/>
      <c r="BH275" s="3"/>
      <c r="BI275" s="3"/>
      <c r="BJ275" s="3"/>
      <c r="BK275" s="3"/>
      <c r="BL275" s="2"/>
      <c r="BM275" s="2"/>
      <c r="BN275" s="2"/>
      <c r="BO275" s="2"/>
      <c r="BP275" s="2"/>
      <c r="BQ275" s="2"/>
      <c r="BR275" s="2"/>
      <c r="BS275" s="2"/>
      <c r="BT275" s="2"/>
    </row>
    <row r="276" spans="1:72">
      <c r="A276" s="3"/>
      <c r="C276" s="3"/>
      <c r="D276" s="3"/>
      <c r="E276" s="3"/>
      <c r="F276" s="3"/>
      <c r="I276" s="3"/>
      <c r="J276" s="3"/>
      <c r="K276" s="3"/>
      <c r="L276" s="3"/>
      <c r="O276" s="3"/>
      <c r="P276" s="3"/>
      <c r="Q276" s="3"/>
      <c r="R276" s="3"/>
      <c r="S276" s="3"/>
      <c r="T276" s="3"/>
      <c r="U276" s="3"/>
      <c r="V276" s="3"/>
      <c r="W276" s="3"/>
      <c r="X276" s="3"/>
      <c r="Y276" s="3"/>
      <c r="Z276" s="3"/>
      <c r="AA276" s="3"/>
      <c r="AB276" s="3"/>
      <c r="AC276" s="3"/>
      <c r="AE276" s="3"/>
      <c r="AF276" s="3"/>
      <c r="AH276" s="3"/>
      <c r="AI276" s="3"/>
      <c r="AJ276" s="3"/>
      <c r="AK276" s="3"/>
      <c r="AL276" s="3"/>
      <c r="AM276" s="3"/>
      <c r="AN276" s="3"/>
      <c r="AO276" s="3"/>
      <c r="AR276" s="3"/>
      <c r="AT276" s="3"/>
      <c r="AU276" s="3"/>
      <c r="AV276" s="3"/>
      <c r="AW276" s="3"/>
      <c r="AY276" s="3"/>
      <c r="AZ276" s="3"/>
      <c r="BA276" s="3"/>
      <c r="BB276" s="3"/>
      <c r="BD276" s="3"/>
      <c r="BF276" s="3"/>
      <c r="BG276" s="3"/>
      <c r="BH276" s="3"/>
      <c r="BI276" s="3"/>
      <c r="BJ276" s="3"/>
      <c r="BK276" s="3"/>
      <c r="BL276" s="2"/>
      <c r="BM276" s="2"/>
      <c r="BN276" s="2"/>
      <c r="BO276" s="2"/>
      <c r="BP276" s="2"/>
      <c r="BQ276" s="2"/>
      <c r="BR276" s="2"/>
      <c r="BS276" s="2"/>
      <c r="BT276" s="2"/>
    </row>
    <row r="277" spans="1:72">
      <c r="A277" s="3"/>
      <c r="C277" s="3"/>
      <c r="D277" s="3"/>
      <c r="E277" s="3"/>
      <c r="F277" s="3"/>
      <c r="I277" s="3"/>
      <c r="J277" s="3"/>
      <c r="K277" s="3"/>
      <c r="L277" s="3"/>
      <c r="O277" s="3"/>
      <c r="P277" s="3"/>
      <c r="Q277" s="3"/>
      <c r="R277" s="3"/>
      <c r="S277" s="3"/>
      <c r="T277" s="3"/>
      <c r="U277" s="3"/>
      <c r="V277" s="3"/>
      <c r="W277" s="3"/>
      <c r="X277" s="3"/>
      <c r="Y277" s="3"/>
      <c r="Z277" s="3"/>
      <c r="AA277" s="3"/>
      <c r="AB277" s="3"/>
      <c r="AC277" s="3"/>
      <c r="AE277" s="3"/>
      <c r="AF277" s="3"/>
      <c r="AH277" s="3"/>
      <c r="AI277" s="3"/>
      <c r="AJ277" s="3"/>
      <c r="AK277" s="3"/>
      <c r="AL277" s="3"/>
      <c r="AM277" s="3"/>
      <c r="AN277" s="3"/>
      <c r="AO277" s="3"/>
      <c r="AR277" s="3"/>
      <c r="AT277" s="3"/>
      <c r="AU277" s="3"/>
      <c r="AV277" s="3"/>
      <c r="AW277" s="3"/>
      <c r="AY277" s="3"/>
      <c r="AZ277" s="3"/>
      <c r="BA277" s="3"/>
      <c r="BB277" s="3"/>
      <c r="BD277" s="3"/>
      <c r="BF277" s="3"/>
      <c r="BG277" s="3"/>
      <c r="BH277" s="3"/>
      <c r="BI277" s="3"/>
      <c r="BJ277" s="3"/>
      <c r="BK277" s="3"/>
      <c r="BL277" s="2"/>
      <c r="BM277" s="2"/>
      <c r="BN277" s="2"/>
      <c r="BO277" s="2"/>
      <c r="BP277" s="2"/>
      <c r="BQ277" s="2"/>
      <c r="BR277" s="2"/>
      <c r="BS277" s="2"/>
      <c r="BT277" s="2"/>
    </row>
    <row r="278" spans="1:72">
      <c r="A278" s="3"/>
      <c r="C278" s="3"/>
      <c r="D278" s="3"/>
      <c r="E278" s="3"/>
      <c r="F278" s="3"/>
      <c r="I278" s="3"/>
      <c r="J278" s="3"/>
      <c r="K278" s="3"/>
      <c r="L278" s="3"/>
      <c r="O278" s="3"/>
      <c r="P278" s="3"/>
      <c r="Q278" s="3"/>
      <c r="R278" s="3"/>
      <c r="S278" s="3"/>
      <c r="T278" s="3"/>
      <c r="U278" s="3"/>
      <c r="V278" s="3"/>
      <c r="W278" s="3"/>
      <c r="X278" s="3"/>
      <c r="Y278" s="3"/>
      <c r="Z278" s="3"/>
      <c r="AA278" s="3"/>
      <c r="AB278" s="3"/>
      <c r="AC278" s="3"/>
      <c r="AE278" s="3"/>
      <c r="AF278" s="3"/>
      <c r="AH278" s="3"/>
      <c r="AI278" s="3"/>
      <c r="AJ278" s="3"/>
      <c r="AK278" s="3"/>
      <c r="AL278" s="3"/>
      <c r="AM278" s="3"/>
      <c r="AN278" s="3"/>
      <c r="AO278" s="3"/>
      <c r="AR278" s="3"/>
      <c r="AT278" s="3"/>
      <c r="AU278" s="3"/>
      <c r="AV278" s="3"/>
      <c r="AW278" s="3"/>
      <c r="AY278" s="3"/>
      <c r="AZ278" s="3"/>
      <c r="BA278" s="3"/>
      <c r="BB278" s="3"/>
      <c r="BD278" s="3"/>
      <c r="BF278" s="3"/>
      <c r="BG278" s="3"/>
      <c r="BH278" s="3"/>
      <c r="BI278" s="3"/>
      <c r="BJ278" s="3"/>
      <c r="BK278" s="3"/>
      <c r="BL278" s="2"/>
      <c r="BM278" s="2"/>
      <c r="BN278" s="2"/>
      <c r="BO278" s="2"/>
      <c r="BP278" s="2"/>
      <c r="BQ278" s="2"/>
      <c r="BR278" s="2"/>
      <c r="BS278" s="2"/>
      <c r="BT278" s="2"/>
    </row>
    <row r="279" spans="1:72">
      <c r="A279" s="3"/>
      <c r="C279" s="3"/>
      <c r="D279" s="3"/>
      <c r="E279" s="3"/>
      <c r="F279" s="3"/>
      <c r="I279" s="3"/>
      <c r="J279" s="3"/>
      <c r="K279" s="3"/>
      <c r="L279" s="3"/>
      <c r="O279" s="3"/>
      <c r="P279" s="3"/>
      <c r="Q279" s="3"/>
      <c r="R279" s="3"/>
      <c r="S279" s="3"/>
      <c r="T279" s="3"/>
      <c r="U279" s="3"/>
      <c r="V279" s="3"/>
      <c r="W279" s="3"/>
      <c r="X279" s="3"/>
      <c r="Y279" s="3"/>
      <c r="Z279" s="3"/>
      <c r="AA279" s="3"/>
      <c r="AB279" s="3"/>
      <c r="AC279" s="3"/>
      <c r="AE279" s="3"/>
      <c r="AF279" s="3"/>
      <c r="AH279" s="3"/>
      <c r="AI279" s="3"/>
      <c r="AJ279" s="3"/>
      <c r="AK279" s="3"/>
      <c r="AL279" s="3"/>
      <c r="AM279" s="3"/>
      <c r="AN279" s="3"/>
      <c r="AO279" s="3"/>
      <c r="AR279" s="3"/>
      <c r="AT279" s="3"/>
      <c r="AU279" s="3"/>
      <c r="AV279" s="3"/>
      <c r="AW279" s="3"/>
      <c r="AY279" s="3"/>
      <c r="AZ279" s="3"/>
      <c r="BA279" s="3"/>
      <c r="BB279" s="3"/>
      <c r="BD279" s="3"/>
      <c r="BF279" s="3"/>
      <c r="BG279" s="3"/>
      <c r="BH279" s="3"/>
      <c r="BI279" s="3"/>
      <c r="BJ279" s="3"/>
      <c r="BK279" s="3"/>
      <c r="BL279" s="2"/>
      <c r="BM279" s="2"/>
      <c r="BN279" s="2"/>
      <c r="BO279" s="2"/>
      <c r="BP279" s="2"/>
      <c r="BQ279" s="2"/>
      <c r="BR279" s="2"/>
      <c r="BS279" s="2"/>
      <c r="BT279" s="2"/>
    </row>
    <row r="280" spans="1:72">
      <c r="A280" s="3"/>
      <c r="C280" s="3"/>
      <c r="D280" s="3"/>
      <c r="E280" s="3"/>
      <c r="F280" s="3"/>
      <c r="I280" s="3"/>
      <c r="J280" s="3"/>
      <c r="K280" s="3"/>
      <c r="L280" s="3"/>
      <c r="O280" s="3"/>
      <c r="P280" s="3"/>
      <c r="Q280" s="3"/>
      <c r="R280" s="3"/>
      <c r="S280" s="3"/>
      <c r="T280" s="3"/>
      <c r="U280" s="3"/>
      <c r="V280" s="3"/>
      <c r="W280" s="3"/>
      <c r="X280" s="3"/>
      <c r="Y280" s="3"/>
      <c r="Z280" s="3"/>
      <c r="AA280" s="3"/>
      <c r="AB280" s="3"/>
      <c r="AC280" s="3"/>
      <c r="AE280" s="3"/>
      <c r="AF280" s="3"/>
      <c r="AH280" s="3"/>
      <c r="AI280" s="3"/>
      <c r="AJ280" s="3"/>
      <c r="AK280" s="3"/>
      <c r="AL280" s="3"/>
      <c r="AM280" s="3"/>
      <c r="AN280" s="3"/>
      <c r="AO280" s="3"/>
      <c r="AR280" s="3"/>
      <c r="AT280" s="3"/>
      <c r="AU280" s="3"/>
      <c r="AV280" s="3"/>
      <c r="AW280" s="3"/>
      <c r="AY280" s="3"/>
      <c r="AZ280" s="3"/>
      <c r="BA280" s="3"/>
      <c r="BB280" s="3"/>
      <c r="BD280" s="3"/>
      <c r="BF280" s="3"/>
      <c r="BG280" s="3"/>
      <c r="BH280" s="3"/>
      <c r="BI280" s="3"/>
      <c r="BJ280" s="3"/>
      <c r="BK280" s="3"/>
      <c r="BL280" s="2"/>
      <c r="BM280" s="2"/>
      <c r="BN280" s="2"/>
      <c r="BO280" s="2"/>
      <c r="BP280" s="2"/>
      <c r="BQ280" s="2"/>
      <c r="BR280" s="2"/>
      <c r="BS280" s="2"/>
      <c r="BT280" s="2"/>
    </row>
    <row r="281" spans="1:72">
      <c r="A281" s="3"/>
      <c r="C281" s="3"/>
      <c r="D281" s="3"/>
      <c r="E281" s="3"/>
      <c r="F281" s="3"/>
      <c r="I281" s="3"/>
      <c r="J281" s="3"/>
      <c r="K281" s="3"/>
      <c r="L281" s="3"/>
      <c r="O281" s="3"/>
      <c r="P281" s="3"/>
      <c r="Q281" s="3"/>
      <c r="R281" s="3"/>
      <c r="S281" s="3"/>
      <c r="T281" s="3"/>
      <c r="U281" s="3"/>
      <c r="V281" s="3"/>
      <c r="W281" s="3"/>
      <c r="X281" s="3"/>
      <c r="Y281" s="3"/>
      <c r="Z281" s="3"/>
      <c r="AA281" s="3"/>
      <c r="AB281" s="3"/>
      <c r="AC281" s="3"/>
      <c r="AE281" s="3"/>
      <c r="AF281" s="3"/>
      <c r="AH281" s="3"/>
      <c r="AI281" s="3"/>
      <c r="AJ281" s="3"/>
      <c r="AK281" s="3"/>
      <c r="AL281" s="3"/>
      <c r="AM281" s="3"/>
      <c r="AN281" s="3"/>
      <c r="AO281" s="3"/>
      <c r="AR281" s="3"/>
      <c r="AT281" s="3"/>
      <c r="AU281" s="3"/>
      <c r="AV281" s="3"/>
      <c r="AW281" s="3"/>
      <c r="AY281" s="3"/>
      <c r="AZ281" s="3"/>
      <c r="BA281" s="3"/>
      <c r="BB281" s="3"/>
      <c r="BD281" s="3"/>
      <c r="BF281" s="3"/>
      <c r="BG281" s="3"/>
      <c r="BH281" s="3"/>
      <c r="BI281" s="3"/>
      <c r="BJ281" s="3"/>
      <c r="BK281" s="3"/>
      <c r="BL281" s="2"/>
      <c r="BM281" s="2"/>
      <c r="BN281" s="2"/>
      <c r="BO281" s="2"/>
      <c r="BP281" s="2"/>
      <c r="BQ281" s="2"/>
      <c r="BR281" s="2"/>
      <c r="BS281" s="2"/>
      <c r="BT281" s="2"/>
    </row>
    <row r="282" spans="1:72">
      <c r="A282" s="3"/>
      <c r="C282" s="3"/>
      <c r="D282" s="3"/>
      <c r="E282" s="3"/>
      <c r="F282" s="3"/>
      <c r="I282" s="3"/>
      <c r="J282" s="3"/>
      <c r="K282" s="3"/>
      <c r="L282" s="3"/>
      <c r="O282" s="3"/>
      <c r="P282" s="3"/>
      <c r="Q282" s="3"/>
      <c r="R282" s="3"/>
      <c r="S282" s="3"/>
      <c r="T282" s="3"/>
      <c r="U282" s="3"/>
      <c r="V282" s="3"/>
      <c r="W282" s="3"/>
      <c r="X282" s="3"/>
      <c r="Y282" s="3"/>
      <c r="Z282" s="3"/>
      <c r="AA282" s="3"/>
      <c r="AB282" s="3"/>
      <c r="AC282" s="3"/>
      <c r="AE282" s="3"/>
      <c r="AF282" s="3"/>
      <c r="AH282" s="3"/>
      <c r="AI282" s="3"/>
      <c r="AJ282" s="3"/>
      <c r="AK282" s="3"/>
      <c r="AL282" s="3"/>
      <c r="AM282" s="3"/>
      <c r="AN282" s="3"/>
      <c r="AO282" s="3"/>
      <c r="AR282" s="3"/>
      <c r="AT282" s="3"/>
      <c r="AU282" s="3"/>
      <c r="AV282" s="3"/>
      <c r="AW282" s="3"/>
      <c r="AY282" s="3"/>
      <c r="AZ282" s="3"/>
      <c r="BA282" s="3"/>
      <c r="BB282" s="3"/>
      <c r="BD282" s="3"/>
      <c r="BF282" s="3"/>
      <c r="BG282" s="3"/>
      <c r="BH282" s="3"/>
      <c r="BI282" s="3"/>
      <c r="BJ282" s="3"/>
      <c r="BK282" s="3"/>
      <c r="BL282" s="2"/>
      <c r="BM282" s="2"/>
      <c r="BN282" s="2"/>
      <c r="BO282" s="2"/>
      <c r="BP282" s="2"/>
      <c r="BQ282" s="2"/>
      <c r="BR282" s="2"/>
      <c r="BS282" s="2"/>
      <c r="BT282" s="2"/>
    </row>
    <row r="283" spans="1:72">
      <c r="A283" s="3"/>
      <c r="C283" s="3"/>
      <c r="D283" s="3"/>
      <c r="E283" s="3"/>
      <c r="F283" s="3"/>
      <c r="I283" s="3"/>
      <c r="J283" s="3"/>
      <c r="K283" s="3"/>
      <c r="L283" s="3"/>
      <c r="O283" s="3"/>
      <c r="P283" s="3"/>
      <c r="Q283" s="3"/>
      <c r="R283" s="3"/>
      <c r="S283" s="3"/>
      <c r="T283" s="3"/>
      <c r="U283" s="3"/>
      <c r="V283" s="3"/>
      <c r="W283" s="3"/>
      <c r="X283" s="3"/>
      <c r="Y283" s="3"/>
      <c r="Z283" s="3"/>
      <c r="AA283" s="3"/>
      <c r="AB283" s="3"/>
      <c r="AC283" s="3"/>
      <c r="AE283" s="3"/>
      <c r="AF283" s="3"/>
      <c r="AH283" s="3"/>
      <c r="AI283" s="3"/>
      <c r="AJ283" s="3"/>
      <c r="AK283" s="3"/>
      <c r="AL283" s="3"/>
      <c r="AM283" s="3"/>
      <c r="AN283" s="3"/>
      <c r="AO283" s="3"/>
      <c r="AR283" s="3"/>
      <c r="AT283" s="3"/>
      <c r="AU283" s="3"/>
      <c r="AV283" s="3"/>
      <c r="AW283" s="3"/>
      <c r="AY283" s="3"/>
      <c r="AZ283" s="3"/>
      <c r="BA283" s="3"/>
      <c r="BB283" s="3"/>
      <c r="BD283" s="3"/>
      <c r="BF283" s="3"/>
      <c r="BG283" s="3"/>
      <c r="BH283" s="3"/>
      <c r="BI283" s="3"/>
      <c r="BJ283" s="3"/>
      <c r="BK283" s="3"/>
      <c r="BL283" s="2"/>
      <c r="BM283" s="2"/>
      <c r="BN283" s="2"/>
      <c r="BO283" s="2"/>
      <c r="BP283" s="2"/>
      <c r="BQ283" s="2"/>
      <c r="BR283" s="2"/>
      <c r="BS283" s="2"/>
      <c r="BT283" s="2"/>
    </row>
    <row r="284" spans="1:72">
      <c r="A284" s="3"/>
      <c r="C284" s="3"/>
      <c r="D284" s="3"/>
      <c r="E284" s="3"/>
      <c r="F284" s="3"/>
      <c r="I284" s="3"/>
      <c r="J284" s="3"/>
      <c r="K284" s="3"/>
      <c r="L284" s="3"/>
      <c r="O284" s="3"/>
      <c r="P284" s="3"/>
      <c r="Q284" s="3"/>
      <c r="R284" s="3"/>
      <c r="S284" s="3"/>
      <c r="T284" s="3"/>
      <c r="U284" s="3"/>
      <c r="V284" s="3"/>
      <c r="W284" s="3"/>
      <c r="X284" s="3"/>
      <c r="Y284" s="3"/>
      <c r="Z284" s="3"/>
      <c r="AA284" s="3"/>
      <c r="AB284" s="3"/>
      <c r="AC284" s="3"/>
      <c r="AE284" s="3"/>
      <c r="AF284" s="3"/>
      <c r="AH284" s="3"/>
      <c r="AI284" s="3"/>
      <c r="AJ284" s="3"/>
      <c r="AK284" s="3"/>
      <c r="AL284" s="3"/>
      <c r="AM284" s="3"/>
      <c r="AN284" s="3"/>
      <c r="AO284" s="3"/>
      <c r="AR284" s="3"/>
      <c r="AT284" s="3"/>
      <c r="AU284" s="3"/>
      <c r="AV284" s="3"/>
      <c r="AW284" s="3"/>
      <c r="AY284" s="3"/>
      <c r="AZ284" s="3"/>
      <c r="BA284" s="3"/>
      <c r="BB284" s="3"/>
      <c r="BD284" s="3"/>
      <c r="BF284" s="3"/>
      <c r="BG284" s="3"/>
      <c r="BH284" s="3"/>
      <c r="BI284" s="3"/>
      <c r="BJ284" s="3"/>
      <c r="BK284" s="3"/>
      <c r="BL284" s="2"/>
      <c r="BM284" s="2"/>
      <c r="BN284" s="2"/>
      <c r="BO284" s="2"/>
      <c r="BP284" s="2"/>
      <c r="BQ284" s="2"/>
      <c r="BR284" s="2"/>
      <c r="BS284" s="2"/>
      <c r="BT284" s="2"/>
    </row>
    <row r="285" spans="1:72">
      <c r="A285" s="3"/>
      <c r="C285" s="3"/>
      <c r="D285" s="3"/>
      <c r="E285" s="3"/>
      <c r="F285" s="3"/>
      <c r="I285" s="3"/>
      <c r="J285" s="3"/>
      <c r="K285" s="3"/>
      <c r="L285" s="3"/>
      <c r="O285" s="3"/>
      <c r="P285" s="3"/>
      <c r="Q285" s="3"/>
      <c r="R285" s="3"/>
      <c r="S285" s="3"/>
      <c r="T285" s="3"/>
      <c r="U285" s="3"/>
      <c r="V285" s="3"/>
      <c r="W285" s="3"/>
      <c r="X285" s="3"/>
      <c r="Y285" s="3"/>
      <c r="Z285" s="3"/>
      <c r="AA285" s="3"/>
      <c r="AB285" s="3"/>
      <c r="AC285" s="3"/>
      <c r="AE285" s="3"/>
      <c r="AF285" s="3"/>
      <c r="AH285" s="3"/>
      <c r="AI285" s="3"/>
      <c r="AJ285" s="3"/>
      <c r="AK285" s="3"/>
      <c r="AL285" s="3"/>
      <c r="AM285" s="3"/>
      <c r="AN285" s="3"/>
      <c r="AO285" s="3"/>
      <c r="AR285" s="3"/>
      <c r="AT285" s="3"/>
      <c r="AU285" s="3"/>
      <c r="AV285" s="3"/>
      <c r="AW285" s="3"/>
      <c r="AY285" s="3"/>
      <c r="AZ285" s="3"/>
      <c r="BA285" s="3"/>
      <c r="BB285" s="3"/>
      <c r="BD285" s="3"/>
      <c r="BF285" s="3"/>
      <c r="BG285" s="3"/>
      <c r="BH285" s="3"/>
      <c r="BI285" s="3"/>
      <c r="BJ285" s="3"/>
      <c r="BK285" s="3"/>
      <c r="BL285" s="2"/>
      <c r="BM285" s="2"/>
      <c r="BN285" s="2"/>
      <c r="BO285" s="2"/>
      <c r="BP285" s="2"/>
      <c r="BQ285" s="2"/>
      <c r="BR285" s="2"/>
      <c r="BS285" s="2"/>
      <c r="BT285" s="2"/>
    </row>
    <row r="286" spans="1:72">
      <c r="A286" s="3"/>
      <c r="C286" s="3"/>
      <c r="D286" s="3"/>
      <c r="E286" s="3"/>
      <c r="F286" s="3"/>
      <c r="I286" s="3"/>
      <c r="J286" s="3"/>
      <c r="K286" s="3"/>
      <c r="L286" s="3"/>
      <c r="O286" s="3"/>
      <c r="P286" s="3"/>
      <c r="Q286" s="3"/>
      <c r="R286" s="3"/>
      <c r="S286" s="3"/>
      <c r="T286" s="3"/>
      <c r="U286" s="3"/>
      <c r="V286" s="3"/>
      <c r="W286" s="3"/>
      <c r="X286" s="3"/>
      <c r="Y286" s="3"/>
      <c r="Z286" s="3"/>
      <c r="AA286" s="3"/>
      <c r="AB286" s="3"/>
      <c r="AC286" s="3"/>
      <c r="AE286" s="3"/>
      <c r="AF286" s="3"/>
      <c r="AH286" s="3"/>
      <c r="AI286" s="3"/>
      <c r="AJ286" s="3"/>
      <c r="AK286" s="3"/>
      <c r="AL286" s="3"/>
      <c r="AM286" s="3"/>
      <c r="AN286" s="3"/>
      <c r="AO286" s="3"/>
      <c r="AR286" s="3"/>
      <c r="AT286" s="3"/>
      <c r="AU286" s="3"/>
      <c r="AV286" s="3"/>
      <c r="AW286" s="3"/>
      <c r="AY286" s="3"/>
      <c r="AZ286" s="3"/>
      <c r="BA286" s="3"/>
      <c r="BB286" s="3"/>
      <c r="BD286" s="3"/>
      <c r="BF286" s="3"/>
      <c r="BG286" s="3"/>
      <c r="BH286" s="3"/>
      <c r="BI286" s="3"/>
      <c r="BJ286" s="3"/>
      <c r="BK286" s="3"/>
      <c r="BL286" s="2"/>
      <c r="BM286" s="2"/>
      <c r="BN286" s="2"/>
      <c r="BO286" s="2"/>
      <c r="BP286" s="2"/>
      <c r="BQ286" s="2"/>
      <c r="BR286" s="2"/>
      <c r="BS286" s="2"/>
      <c r="BT286" s="2"/>
    </row>
    <row r="287" spans="1:72">
      <c r="A287" s="3"/>
      <c r="C287" s="3"/>
      <c r="D287" s="3"/>
      <c r="E287" s="3"/>
      <c r="F287" s="3"/>
      <c r="I287" s="3"/>
      <c r="J287" s="3"/>
      <c r="K287" s="3"/>
      <c r="L287" s="3"/>
      <c r="O287" s="3"/>
      <c r="P287" s="3"/>
      <c r="Q287" s="3"/>
      <c r="R287" s="3"/>
      <c r="S287" s="3"/>
      <c r="T287" s="3"/>
      <c r="U287" s="3"/>
      <c r="V287" s="3"/>
      <c r="W287" s="3"/>
      <c r="X287" s="3"/>
      <c r="Y287" s="3"/>
      <c r="Z287" s="3"/>
      <c r="AA287" s="3"/>
      <c r="AB287" s="3"/>
      <c r="AC287" s="3"/>
      <c r="AE287" s="3"/>
      <c r="AF287" s="3"/>
      <c r="AH287" s="3"/>
      <c r="AI287" s="3"/>
      <c r="AJ287" s="3"/>
      <c r="AK287" s="3"/>
      <c r="AL287" s="3"/>
      <c r="AM287" s="3"/>
      <c r="AN287" s="3"/>
      <c r="AO287" s="3"/>
      <c r="AR287" s="3"/>
      <c r="AT287" s="3"/>
      <c r="AU287" s="3"/>
      <c r="AV287" s="3"/>
      <c r="AW287" s="3"/>
      <c r="AY287" s="3"/>
      <c r="AZ287" s="3"/>
      <c r="BA287" s="3"/>
      <c r="BB287" s="3"/>
      <c r="BD287" s="3"/>
      <c r="BF287" s="3"/>
      <c r="BG287" s="3"/>
      <c r="BH287" s="3"/>
      <c r="BI287" s="3"/>
      <c r="BJ287" s="3"/>
      <c r="BK287" s="3"/>
      <c r="BL287" s="2"/>
      <c r="BM287" s="2"/>
      <c r="BN287" s="2"/>
      <c r="BO287" s="2"/>
      <c r="BP287" s="2"/>
      <c r="BQ287" s="2"/>
      <c r="BR287" s="2"/>
      <c r="BS287" s="2"/>
      <c r="BT287" s="2"/>
    </row>
    <row r="288" spans="1:72">
      <c r="A288" s="3"/>
      <c r="C288" s="3"/>
      <c r="D288" s="3"/>
      <c r="E288" s="3"/>
      <c r="F288" s="3"/>
      <c r="I288" s="3"/>
      <c r="J288" s="3"/>
      <c r="K288" s="3"/>
      <c r="L288" s="3"/>
      <c r="O288" s="3"/>
      <c r="P288" s="3"/>
      <c r="Q288" s="3"/>
      <c r="R288" s="3"/>
      <c r="S288" s="3"/>
      <c r="T288" s="3"/>
      <c r="U288" s="3"/>
      <c r="V288" s="3"/>
      <c r="W288" s="3"/>
      <c r="X288" s="3"/>
      <c r="Y288" s="3"/>
      <c r="Z288" s="3"/>
      <c r="AA288" s="3"/>
      <c r="AB288" s="3"/>
      <c r="AC288" s="3"/>
      <c r="AE288" s="3"/>
      <c r="AF288" s="3"/>
      <c r="AH288" s="3"/>
      <c r="AI288" s="3"/>
      <c r="AJ288" s="3"/>
      <c r="AK288" s="3"/>
      <c r="AL288" s="3"/>
      <c r="AM288" s="3"/>
      <c r="AN288" s="3"/>
      <c r="AO288" s="3"/>
      <c r="AR288" s="3"/>
      <c r="AT288" s="3"/>
      <c r="AU288" s="3"/>
      <c r="AV288" s="3"/>
      <c r="AW288" s="3"/>
      <c r="AY288" s="3"/>
      <c r="AZ288" s="3"/>
      <c r="BA288" s="3"/>
      <c r="BB288" s="3"/>
      <c r="BD288" s="3"/>
      <c r="BF288" s="3"/>
      <c r="BG288" s="3"/>
      <c r="BH288" s="3"/>
      <c r="BI288" s="3"/>
      <c r="BJ288" s="3"/>
      <c r="BK288" s="3"/>
      <c r="BL288" s="2"/>
      <c r="BM288" s="2"/>
      <c r="BN288" s="2"/>
      <c r="BO288" s="2"/>
      <c r="BP288" s="2"/>
      <c r="BQ288" s="2"/>
      <c r="BR288" s="2"/>
      <c r="BS288" s="2"/>
      <c r="BT288" s="2"/>
    </row>
    <row r="289" spans="1:72">
      <c r="A289" s="3"/>
      <c r="C289" s="3"/>
      <c r="D289" s="3"/>
      <c r="E289" s="3"/>
      <c r="F289" s="3"/>
      <c r="I289" s="3"/>
      <c r="J289" s="3"/>
      <c r="K289" s="3"/>
      <c r="L289" s="3"/>
      <c r="O289" s="3"/>
      <c r="P289" s="3"/>
      <c r="Q289" s="3"/>
      <c r="R289" s="3"/>
      <c r="S289" s="3"/>
      <c r="T289" s="3"/>
      <c r="U289" s="3"/>
      <c r="V289" s="3"/>
      <c r="W289" s="3"/>
      <c r="X289" s="3"/>
      <c r="Y289" s="3"/>
      <c r="Z289" s="3"/>
      <c r="AA289" s="3"/>
      <c r="AB289" s="3"/>
      <c r="AC289" s="3"/>
      <c r="AE289" s="3"/>
      <c r="AF289" s="3"/>
      <c r="AH289" s="3"/>
      <c r="AI289" s="3"/>
      <c r="AJ289" s="3"/>
      <c r="AK289" s="3"/>
      <c r="AL289" s="3"/>
      <c r="AM289" s="3"/>
      <c r="AN289" s="3"/>
      <c r="AO289" s="3"/>
      <c r="AR289" s="3"/>
      <c r="AT289" s="3"/>
      <c r="AU289" s="3"/>
      <c r="AV289" s="3"/>
      <c r="AW289" s="3"/>
      <c r="AY289" s="3"/>
      <c r="AZ289" s="3"/>
      <c r="BA289" s="3"/>
      <c r="BB289" s="3"/>
      <c r="BD289" s="3"/>
      <c r="BF289" s="3"/>
      <c r="BG289" s="3"/>
      <c r="BH289" s="3"/>
      <c r="BI289" s="3"/>
      <c r="BJ289" s="3"/>
      <c r="BK289" s="3"/>
      <c r="BL289" s="2"/>
      <c r="BM289" s="2"/>
      <c r="BN289" s="2"/>
      <c r="BO289" s="2"/>
      <c r="BP289" s="2"/>
      <c r="BQ289" s="2"/>
      <c r="BR289" s="2"/>
      <c r="BS289" s="2"/>
      <c r="BT289" s="2"/>
    </row>
    <row r="290" spans="1:72">
      <c r="A290" s="3"/>
      <c r="C290" s="3"/>
      <c r="D290" s="3"/>
      <c r="E290" s="3"/>
      <c r="F290" s="3"/>
      <c r="I290" s="3"/>
      <c r="J290" s="3"/>
      <c r="K290" s="3"/>
      <c r="L290" s="3"/>
      <c r="O290" s="3"/>
      <c r="P290" s="3"/>
      <c r="Q290" s="3"/>
      <c r="R290" s="3"/>
      <c r="S290" s="3"/>
      <c r="T290" s="3"/>
      <c r="U290" s="3"/>
      <c r="V290" s="3"/>
      <c r="W290" s="3"/>
      <c r="X290" s="3"/>
      <c r="Y290" s="3"/>
      <c r="Z290" s="3"/>
      <c r="AA290" s="3"/>
      <c r="AB290" s="3"/>
      <c r="AC290" s="3"/>
      <c r="AE290" s="3"/>
      <c r="AF290" s="3"/>
      <c r="AH290" s="3"/>
      <c r="AI290" s="3"/>
      <c r="AJ290" s="3"/>
      <c r="AK290" s="3"/>
      <c r="AL290" s="3"/>
      <c r="AM290" s="3"/>
      <c r="AN290" s="3"/>
      <c r="AO290" s="3"/>
      <c r="AR290" s="3"/>
      <c r="AT290" s="3"/>
      <c r="AU290" s="3"/>
      <c r="AV290" s="3"/>
      <c r="AW290" s="3"/>
      <c r="AY290" s="3"/>
      <c r="AZ290" s="3"/>
      <c r="BA290" s="3"/>
      <c r="BB290" s="3"/>
      <c r="BD290" s="3"/>
      <c r="BF290" s="3"/>
      <c r="BG290" s="3"/>
      <c r="BH290" s="3"/>
      <c r="BI290" s="3"/>
      <c r="BJ290" s="3"/>
      <c r="BK290" s="3"/>
      <c r="BL290" s="2"/>
      <c r="BM290" s="2"/>
      <c r="BN290" s="2"/>
      <c r="BO290" s="2"/>
      <c r="BP290" s="2"/>
      <c r="BQ290" s="2"/>
      <c r="BR290" s="2"/>
      <c r="BS290" s="2"/>
      <c r="BT290" s="2"/>
    </row>
    <row r="291" spans="1:72">
      <c r="A291" s="3"/>
      <c r="C291" s="3"/>
      <c r="D291" s="3"/>
      <c r="E291" s="3"/>
      <c r="F291" s="3"/>
      <c r="I291" s="3"/>
      <c r="J291" s="3"/>
      <c r="K291" s="3"/>
      <c r="L291" s="3"/>
      <c r="O291" s="3"/>
      <c r="P291" s="3"/>
      <c r="Q291" s="3"/>
      <c r="R291" s="3"/>
      <c r="S291" s="3"/>
      <c r="T291" s="3"/>
      <c r="U291" s="3"/>
      <c r="V291" s="3"/>
      <c r="W291" s="3"/>
      <c r="X291" s="3"/>
      <c r="Y291" s="3"/>
      <c r="Z291" s="3"/>
      <c r="AA291" s="3"/>
      <c r="AB291" s="3"/>
      <c r="AC291" s="3"/>
      <c r="AE291" s="3"/>
      <c r="AF291" s="3"/>
      <c r="AH291" s="3"/>
      <c r="AI291" s="3"/>
      <c r="AJ291" s="3"/>
      <c r="AK291" s="3"/>
      <c r="AL291" s="3"/>
      <c r="AM291" s="3"/>
      <c r="AN291" s="3"/>
      <c r="AO291" s="3"/>
      <c r="AR291" s="3"/>
      <c r="AT291" s="3"/>
      <c r="AU291" s="3"/>
      <c r="AV291" s="3"/>
      <c r="AW291" s="3"/>
      <c r="AY291" s="3"/>
      <c r="AZ291" s="3"/>
      <c r="BA291" s="3"/>
      <c r="BB291" s="3"/>
      <c r="BD291" s="3"/>
      <c r="BF291" s="3"/>
      <c r="BG291" s="3"/>
      <c r="BH291" s="3"/>
      <c r="BI291" s="3"/>
      <c r="BJ291" s="3"/>
      <c r="BK291" s="3"/>
      <c r="BL291" s="2"/>
      <c r="BM291" s="2"/>
      <c r="BN291" s="2"/>
      <c r="BO291" s="2"/>
      <c r="BP291" s="2"/>
      <c r="BQ291" s="2"/>
      <c r="BR291" s="2"/>
      <c r="BS291" s="2"/>
      <c r="BT291" s="2"/>
    </row>
    <row r="292" spans="1:72">
      <c r="A292" s="3"/>
      <c r="C292" s="3"/>
      <c r="D292" s="3"/>
      <c r="E292" s="3"/>
      <c r="F292" s="3"/>
      <c r="I292" s="3"/>
      <c r="J292" s="3"/>
      <c r="K292" s="3"/>
      <c r="L292" s="3"/>
      <c r="O292" s="3"/>
      <c r="P292" s="3"/>
      <c r="Q292" s="3"/>
      <c r="R292" s="3"/>
      <c r="S292" s="3"/>
      <c r="T292" s="3"/>
      <c r="U292" s="3"/>
      <c r="V292" s="3"/>
      <c r="W292" s="3"/>
      <c r="X292" s="3"/>
      <c r="Y292" s="3"/>
      <c r="Z292" s="3"/>
      <c r="AA292" s="3"/>
      <c r="AB292" s="3"/>
      <c r="AC292" s="3"/>
      <c r="AE292" s="3"/>
      <c r="AF292" s="3"/>
      <c r="AH292" s="3"/>
      <c r="AI292" s="3"/>
      <c r="AJ292" s="3"/>
      <c r="AK292" s="3"/>
      <c r="AL292" s="3"/>
      <c r="AM292" s="3"/>
      <c r="AN292" s="3"/>
      <c r="AO292" s="3"/>
      <c r="AR292" s="3"/>
      <c r="AT292" s="3"/>
      <c r="AU292" s="3"/>
      <c r="AV292" s="3"/>
      <c r="AW292" s="3"/>
      <c r="AY292" s="3"/>
      <c r="AZ292" s="3"/>
      <c r="BA292" s="3"/>
      <c r="BB292" s="3"/>
      <c r="BD292" s="3"/>
      <c r="BF292" s="3"/>
      <c r="BG292" s="3"/>
      <c r="BH292" s="3"/>
      <c r="BI292" s="3"/>
      <c r="BJ292" s="3"/>
      <c r="BK292" s="3"/>
      <c r="BL292" s="2"/>
      <c r="BM292" s="2"/>
      <c r="BN292" s="2"/>
      <c r="BO292" s="2"/>
      <c r="BP292" s="2"/>
      <c r="BQ292" s="2"/>
      <c r="BR292" s="2"/>
      <c r="BS292" s="2"/>
      <c r="BT292" s="2"/>
    </row>
    <row r="293" spans="1:72">
      <c r="A293" s="3"/>
      <c r="C293" s="3"/>
      <c r="D293" s="3"/>
      <c r="E293" s="3"/>
      <c r="F293" s="3"/>
      <c r="I293" s="3"/>
      <c r="J293" s="3"/>
      <c r="K293" s="3"/>
      <c r="L293" s="3"/>
      <c r="O293" s="3"/>
      <c r="P293" s="3"/>
      <c r="Q293" s="3"/>
      <c r="R293" s="3"/>
      <c r="S293" s="3"/>
      <c r="T293" s="3"/>
      <c r="U293" s="3"/>
      <c r="V293" s="3"/>
      <c r="W293" s="3"/>
      <c r="X293" s="3"/>
      <c r="Y293" s="3"/>
      <c r="Z293" s="3"/>
      <c r="AA293" s="3"/>
      <c r="AB293" s="3"/>
      <c r="AC293" s="3"/>
      <c r="AE293" s="3"/>
      <c r="AF293" s="3"/>
      <c r="AH293" s="3"/>
      <c r="AI293" s="3"/>
      <c r="AJ293" s="3"/>
      <c r="AK293" s="3"/>
      <c r="AL293" s="3"/>
      <c r="AM293" s="3"/>
      <c r="AN293" s="3"/>
      <c r="AO293" s="3"/>
      <c r="AR293" s="3"/>
      <c r="AT293" s="3"/>
      <c r="AU293" s="3"/>
      <c r="AV293" s="3"/>
      <c r="AW293" s="3"/>
      <c r="AY293" s="3"/>
      <c r="AZ293" s="3"/>
      <c r="BA293" s="3"/>
      <c r="BB293" s="3"/>
      <c r="BD293" s="3"/>
      <c r="BF293" s="3"/>
      <c r="BG293" s="3"/>
      <c r="BH293" s="3"/>
      <c r="BI293" s="3"/>
      <c r="BJ293" s="3"/>
      <c r="BK293" s="3"/>
      <c r="BL293" s="2"/>
      <c r="BM293" s="2"/>
      <c r="BN293" s="2"/>
      <c r="BO293" s="2"/>
      <c r="BP293" s="2"/>
      <c r="BQ293" s="2"/>
      <c r="BR293" s="2"/>
      <c r="BS293" s="2"/>
      <c r="BT293" s="2"/>
    </row>
    <row r="294" spans="1:72">
      <c r="A294" s="3"/>
      <c r="C294" s="3"/>
      <c r="D294" s="3"/>
      <c r="E294" s="3"/>
      <c r="F294" s="3"/>
      <c r="I294" s="3"/>
      <c r="J294" s="3"/>
      <c r="K294" s="3"/>
      <c r="L294" s="3"/>
      <c r="O294" s="3"/>
      <c r="P294" s="3"/>
      <c r="Q294" s="3"/>
      <c r="R294" s="3"/>
      <c r="S294" s="3"/>
      <c r="T294" s="3"/>
      <c r="U294" s="3"/>
      <c r="V294" s="3"/>
      <c r="W294" s="3"/>
      <c r="X294" s="3"/>
      <c r="Y294" s="3"/>
      <c r="Z294" s="3"/>
      <c r="AA294" s="3"/>
      <c r="AB294" s="3"/>
      <c r="AC294" s="3"/>
      <c r="AE294" s="3"/>
      <c r="AF294" s="3"/>
      <c r="AH294" s="3"/>
      <c r="AI294" s="3"/>
      <c r="AJ294" s="3"/>
      <c r="AK294" s="3"/>
      <c r="AL294" s="3"/>
      <c r="AM294" s="3"/>
      <c r="AN294" s="3"/>
      <c r="AO294" s="3"/>
      <c r="AR294" s="3"/>
      <c r="AT294" s="3"/>
      <c r="AU294" s="3"/>
      <c r="AV294" s="3"/>
      <c r="AW294" s="3"/>
      <c r="AY294" s="3"/>
      <c r="AZ294" s="3"/>
      <c r="BA294" s="3"/>
      <c r="BB294" s="3"/>
      <c r="BD294" s="3"/>
      <c r="BF294" s="3"/>
      <c r="BG294" s="3"/>
      <c r="BH294" s="3"/>
      <c r="BI294" s="3"/>
      <c r="BJ294" s="3"/>
      <c r="BK294" s="3"/>
      <c r="BL294" s="2"/>
      <c r="BM294" s="2"/>
      <c r="BN294" s="2"/>
      <c r="BO294" s="2"/>
      <c r="BP294" s="2"/>
      <c r="BQ294" s="2"/>
      <c r="BR294" s="2"/>
      <c r="BS294" s="2"/>
      <c r="BT294" s="2"/>
    </row>
    <row r="295" spans="1:72">
      <c r="A295" s="3"/>
      <c r="C295" s="3"/>
      <c r="D295" s="3"/>
      <c r="E295" s="3"/>
      <c r="F295" s="3"/>
      <c r="I295" s="3"/>
      <c r="J295" s="3"/>
      <c r="K295" s="3"/>
      <c r="L295" s="3"/>
      <c r="O295" s="3"/>
      <c r="P295" s="3"/>
      <c r="Q295" s="3"/>
      <c r="R295" s="3"/>
      <c r="S295" s="3"/>
      <c r="T295" s="3"/>
      <c r="U295" s="3"/>
      <c r="V295" s="3"/>
      <c r="W295" s="3"/>
      <c r="X295" s="3"/>
      <c r="Y295" s="3"/>
      <c r="Z295" s="3"/>
      <c r="AA295" s="3"/>
      <c r="AB295" s="3"/>
      <c r="AC295" s="3"/>
      <c r="AE295" s="3"/>
      <c r="AF295" s="3"/>
      <c r="AH295" s="3"/>
      <c r="AI295" s="3"/>
      <c r="AJ295" s="3"/>
      <c r="AK295" s="3"/>
      <c r="AL295" s="3"/>
      <c r="AM295" s="3"/>
      <c r="AN295" s="3"/>
      <c r="AO295" s="3"/>
      <c r="AR295" s="3"/>
      <c r="AT295" s="3"/>
      <c r="AU295" s="3"/>
      <c r="AV295" s="3"/>
      <c r="AW295" s="3"/>
      <c r="AY295" s="3"/>
      <c r="AZ295" s="3"/>
      <c r="BA295" s="3"/>
      <c r="BB295" s="3"/>
      <c r="BD295" s="3"/>
      <c r="BF295" s="3"/>
      <c r="BG295" s="3"/>
      <c r="BH295" s="3"/>
      <c r="BI295" s="3"/>
      <c r="BJ295" s="3"/>
      <c r="BK295" s="3"/>
      <c r="BL295" s="2"/>
      <c r="BM295" s="2"/>
      <c r="BN295" s="2"/>
      <c r="BO295" s="2"/>
      <c r="BP295" s="2"/>
      <c r="BQ295" s="2"/>
      <c r="BR295" s="2"/>
      <c r="BS295" s="2"/>
      <c r="BT295" s="2"/>
    </row>
    <row r="296" spans="1:72">
      <c r="A296" s="3"/>
      <c r="C296" s="3"/>
      <c r="D296" s="3"/>
      <c r="E296" s="3"/>
      <c r="F296" s="3"/>
      <c r="I296" s="3"/>
      <c r="J296" s="3"/>
      <c r="K296" s="3"/>
      <c r="L296" s="3"/>
      <c r="O296" s="3"/>
      <c r="P296" s="3"/>
      <c r="Q296" s="3"/>
      <c r="R296" s="3"/>
      <c r="S296" s="3"/>
      <c r="T296" s="3"/>
      <c r="U296" s="3"/>
      <c r="V296" s="3"/>
      <c r="W296" s="3"/>
      <c r="X296" s="3"/>
      <c r="Y296" s="3"/>
      <c r="Z296" s="3"/>
      <c r="AA296" s="3"/>
      <c r="AB296" s="3"/>
      <c r="AC296" s="3"/>
      <c r="AE296" s="3"/>
      <c r="AF296" s="3"/>
      <c r="AH296" s="3"/>
      <c r="AI296" s="3"/>
      <c r="AJ296" s="3"/>
      <c r="AK296" s="3"/>
      <c r="AL296" s="3"/>
      <c r="AM296" s="3"/>
      <c r="AN296" s="3"/>
      <c r="AO296" s="3"/>
      <c r="AR296" s="3"/>
      <c r="AT296" s="3"/>
      <c r="AU296" s="3"/>
      <c r="AV296" s="3"/>
      <c r="AW296" s="3"/>
      <c r="AY296" s="3"/>
      <c r="AZ296" s="3"/>
      <c r="BA296" s="3"/>
      <c r="BB296" s="3"/>
      <c r="BD296" s="3"/>
      <c r="BF296" s="3"/>
      <c r="BG296" s="3"/>
      <c r="BH296" s="3"/>
      <c r="BI296" s="3"/>
      <c r="BJ296" s="3"/>
      <c r="BK296" s="3"/>
      <c r="BL296" s="2"/>
      <c r="BM296" s="2"/>
      <c r="BN296" s="2"/>
      <c r="BO296" s="2"/>
      <c r="BP296" s="2"/>
      <c r="BQ296" s="2"/>
      <c r="BR296" s="2"/>
      <c r="BS296" s="2"/>
      <c r="BT296" s="2"/>
    </row>
    <row r="297" spans="1:72">
      <c r="A297" s="3"/>
      <c r="C297" s="3"/>
      <c r="D297" s="3"/>
      <c r="E297" s="3"/>
      <c r="F297" s="3"/>
      <c r="I297" s="3"/>
      <c r="J297" s="3"/>
      <c r="K297" s="3"/>
      <c r="L297" s="3"/>
      <c r="O297" s="3"/>
      <c r="P297" s="3"/>
      <c r="Q297" s="3"/>
      <c r="R297" s="3"/>
      <c r="S297" s="3"/>
      <c r="T297" s="3"/>
      <c r="U297" s="3"/>
      <c r="V297" s="3"/>
      <c r="W297" s="3"/>
      <c r="X297" s="3"/>
      <c r="Y297" s="3"/>
      <c r="Z297" s="3"/>
      <c r="AA297" s="3"/>
      <c r="AB297" s="3"/>
      <c r="AC297" s="3"/>
      <c r="AE297" s="3"/>
      <c r="AF297" s="3"/>
      <c r="AH297" s="3"/>
      <c r="AI297" s="3"/>
      <c r="AJ297" s="3"/>
      <c r="AK297" s="3"/>
      <c r="AL297" s="3"/>
      <c r="AM297" s="3"/>
      <c r="AN297" s="3"/>
      <c r="AO297" s="3"/>
      <c r="AR297" s="3"/>
      <c r="AT297" s="3"/>
      <c r="AU297" s="3"/>
      <c r="AV297" s="3"/>
      <c r="AW297" s="3"/>
      <c r="AY297" s="3"/>
      <c r="AZ297" s="3"/>
      <c r="BA297" s="3"/>
      <c r="BB297" s="3"/>
      <c r="BD297" s="3"/>
      <c r="BF297" s="3"/>
      <c r="BG297" s="3"/>
      <c r="BH297" s="3"/>
      <c r="BI297" s="3"/>
      <c r="BJ297" s="3"/>
      <c r="BK297" s="3"/>
      <c r="BL297" s="2"/>
      <c r="BM297" s="2"/>
      <c r="BN297" s="2"/>
      <c r="BO297" s="2"/>
      <c r="BP297" s="2"/>
      <c r="BQ297" s="2"/>
      <c r="BR297" s="2"/>
      <c r="BS297" s="2"/>
      <c r="BT297" s="2"/>
    </row>
    <row r="298" spans="1:72">
      <c r="A298" s="3"/>
      <c r="C298" s="3"/>
      <c r="D298" s="3"/>
      <c r="E298" s="3"/>
      <c r="F298" s="3"/>
      <c r="I298" s="3"/>
      <c r="J298" s="3"/>
      <c r="K298" s="3"/>
      <c r="L298" s="3"/>
      <c r="O298" s="3"/>
      <c r="P298" s="3"/>
      <c r="Q298" s="3"/>
      <c r="R298" s="3"/>
      <c r="S298" s="3"/>
      <c r="T298" s="3"/>
      <c r="U298" s="3"/>
      <c r="V298" s="3"/>
      <c r="W298" s="3"/>
      <c r="X298" s="3"/>
      <c r="Y298" s="3"/>
      <c r="Z298" s="3"/>
      <c r="AA298" s="3"/>
      <c r="AB298" s="3"/>
      <c r="AC298" s="3"/>
      <c r="AE298" s="3"/>
      <c r="AF298" s="3"/>
      <c r="AH298" s="3"/>
      <c r="AI298" s="3"/>
      <c r="AJ298" s="3"/>
      <c r="AK298" s="3"/>
      <c r="AL298" s="3"/>
      <c r="AM298" s="3"/>
      <c r="AN298" s="3"/>
      <c r="AO298" s="3"/>
      <c r="AR298" s="3"/>
      <c r="AT298" s="3"/>
      <c r="AU298" s="3"/>
      <c r="AV298" s="3"/>
      <c r="AW298" s="3"/>
      <c r="AY298" s="3"/>
      <c r="AZ298" s="3"/>
      <c r="BA298" s="3"/>
      <c r="BB298" s="3"/>
      <c r="BD298" s="3"/>
      <c r="BF298" s="3"/>
      <c r="BG298" s="3"/>
      <c r="BH298" s="3"/>
      <c r="BI298" s="3"/>
      <c r="BJ298" s="3"/>
      <c r="BK298" s="3"/>
      <c r="BL298" s="2"/>
      <c r="BM298" s="2"/>
      <c r="BN298" s="2"/>
      <c r="BO298" s="2"/>
      <c r="BP298" s="2"/>
      <c r="BQ298" s="2"/>
      <c r="BR298" s="2"/>
      <c r="BS298" s="2"/>
      <c r="BT298" s="2"/>
    </row>
    <row r="299" spans="1:72">
      <c r="A299" s="3"/>
      <c r="C299" s="3"/>
      <c r="D299" s="3"/>
      <c r="E299" s="3"/>
      <c r="F299" s="3"/>
      <c r="I299" s="3"/>
      <c r="J299" s="3"/>
      <c r="K299" s="3"/>
      <c r="L299" s="3"/>
      <c r="O299" s="3"/>
      <c r="P299" s="3"/>
      <c r="Q299" s="3"/>
      <c r="R299" s="3"/>
      <c r="S299" s="3"/>
      <c r="T299" s="3"/>
      <c r="U299" s="3"/>
      <c r="V299" s="3"/>
      <c r="W299" s="3"/>
      <c r="X299" s="3"/>
      <c r="Y299" s="3"/>
      <c r="Z299" s="3"/>
      <c r="AA299" s="3"/>
      <c r="AB299" s="3"/>
      <c r="AC299" s="3"/>
      <c r="AE299" s="3"/>
      <c r="AF299" s="3"/>
      <c r="AH299" s="3"/>
      <c r="AI299" s="3"/>
      <c r="AJ299" s="3"/>
      <c r="AK299" s="3"/>
      <c r="AL299" s="3"/>
      <c r="AM299" s="3"/>
      <c r="AN299" s="3"/>
      <c r="AO299" s="3"/>
      <c r="AR299" s="3"/>
      <c r="AT299" s="3"/>
      <c r="AU299" s="3"/>
      <c r="AV299" s="3"/>
      <c r="AW299" s="3"/>
      <c r="AY299" s="3"/>
      <c r="AZ299" s="3"/>
      <c r="BA299" s="3"/>
      <c r="BB299" s="3"/>
      <c r="BD299" s="3"/>
      <c r="BF299" s="3"/>
      <c r="BG299" s="3"/>
      <c r="BH299" s="3"/>
      <c r="BI299" s="3"/>
      <c r="BJ299" s="3"/>
      <c r="BK299" s="3"/>
      <c r="BL299" s="2"/>
      <c r="BM299" s="2"/>
      <c r="BN299" s="2"/>
      <c r="BO299" s="2"/>
      <c r="BP299" s="2"/>
      <c r="BQ299" s="2"/>
      <c r="BR299" s="2"/>
      <c r="BS299" s="2"/>
      <c r="BT299" s="2"/>
    </row>
    <row r="300" spans="1:72">
      <c r="A300" s="3"/>
      <c r="C300" s="3"/>
      <c r="D300" s="3"/>
      <c r="E300" s="3"/>
      <c r="F300" s="3"/>
      <c r="I300" s="3"/>
      <c r="J300" s="3"/>
      <c r="K300" s="3"/>
      <c r="L300" s="3"/>
      <c r="O300" s="3"/>
      <c r="P300" s="3"/>
      <c r="Q300" s="3"/>
      <c r="R300" s="3"/>
      <c r="S300" s="3"/>
      <c r="T300" s="3"/>
      <c r="U300" s="3"/>
      <c r="V300" s="3"/>
      <c r="W300" s="3"/>
      <c r="X300" s="3"/>
      <c r="Y300" s="3"/>
      <c r="Z300" s="3"/>
      <c r="AA300" s="3"/>
      <c r="AB300" s="3"/>
      <c r="AC300" s="3"/>
      <c r="AE300" s="3"/>
      <c r="AF300" s="3"/>
      <c r="AH300" s="3"/>
      <c r="AI300" s="3"/>
      <c r="AJ300" s="3"/>
      <c r="AK300" s="3"/>
      <c r="AL300" s="3"/>
      <c r="AM300" s="3"/>
      <c r="AN300" s="3"/>
      <c r="AO300" s="3"/>
      <c r="AR300" s="3"/>
      <c r="AT300" s="3"/>
      <c r="AU300" s="3"/>
      <c r="AV300" s="3"/>
      <c r="AW300" s="3"/>
      <c r="AY300" s="3"/>
      <c r="AZ300" s="3"/>
      <c r="BA300" s="3"/>
      <c r="BB300" s="3"/>
      <c r="BD300" s="3"/>
      <c r="BF300" s="3"/>
      <c r="BG300" s="3"/>
      <c r="BH300" s="3"/>
      <c r="BI300" s="3"/>
      <c r="BJ300" s="3"/>
      <c r="BK300" s="3"/>
      <c r="BL300" s="2"/>
      <c r="BM300" s="2"/>
      <c r="BN300" s="2"/>
      <c r="BO300" s="2"/>
      <c r="BP300" s="2"/>
      <c r="BQ300" s="2"/>
      <c r="BR300" s="2"/>
      <c r="BS300" s="2"/>
      <c r="BT300" s="2"/>
    </row>
    <row r="301" spans="1:72">
      <c r="A301" s="3"/>
      <c r="C301" s="3"/>
      <c r="D301" s="3"/>
      <c r="E301" s="3"/>
      <c r="F301" s="3"/>
      <c r="I301" s="3"/>
      <c r="J301" s="3"/>
      <c r="K301" s="3"/>
      <c r="L301" s="3"/>
      <c r="O301" s="3"/>
      <c r="P301" s="3"/>
      <c r="Q301" s="3"/>
      <c r="R301" s="3"/>
      <c r="S301" s="3"/>
      <c r="T301" s="3"/>
      <c r="U301" s="3"/>
      <c r="V301" s="3"/>
      <c r="W301" s="3"/>
      <c r="X301" s="3"/>
      <c r="Y301" s="3"/>
      <c r="Z301" s="3"/>
      <c r="AA301" s="3"/>
      <c r="AB301" s="3"/>
      <c r="AC301" s="3"/>
      <c r="AE301" s="3"/>
      <c r="AF301" s="3"/>
      <c r="AH301" s="3"/>
      <c r="AI301" s="3"/>
      <c r="AJ301" s="3"/>
      <c r="AK301" s="3"/>
      <c r="AL301" s="3"/>
      <c r="AM301" s="3"/>
      <c r="AN301" s="3"/>
      <c r="AO301" s="3"/>
      <c r="AR301" s="3"/>
      <c r="AT301" s="3"/>
      <c r="AU301" s="3"/>
      <c r="AV301" s="3"/>
      <c r="AW301" s="3"/>
      <c r="AY301" s="3"/>
      <c r="AZ301" s="3"/>
      <c r="BA301" s="3"/>
      <c r="BB301" s="3"/>
      <c r="BD301" s="3"/>
      <c r="BF301" s="3"/>
      <c r="BG301" s="3"/>
      <c r="BH301" s="3"/>
      <c r="BI301" s="3"/>
      <c r="BJ301" s="3"/>
      <c r="BK301" s="3"/>
      <c r="BL301" s="2"/>
      <c r="BM301" s="2"/>
      <c r="BN301" s="2"/>
      <c r="BO301" s="2"/>
      <c r="BP301" s="2"/>
      <c r="BQ301" s="2"/>
      <c r="BR301" s="2"/>
      <c r="BS301" s="2"/>
      <c r="BT301" s="2"/>
    </row>
    <row r="302" spans="1:72">
      <c r="A302" s="3"/>
      <c r="C302" s="3"/>
      <c r="D302" s="3"/>
      <c r="E302" s="3"/>
      <c r="F302" s="3"/>
      <c r="I302" s="3"/>
      <c r="J302" s="3"/>
      <c r="K302" s="3"/>
      <c r="L302" s="3"/>
      <c r="O302" s="3"/>
      <c r="P302" s="3"/>
      <c r="Q302" s="3"/>
      <c r="R302" s="3"/>
      <c r="S302" s="3"/>
      <c r="T302" s="3"/>
      <c r="U302" s="3"/>
      <c r="V302" s="3"/>
      <c r="W302" s="3"/>
      <c r="X302" s="3"/>
      <c r="Y302" s="3"/>
      <c r="Z302" s="3"/>
      <c r="AA302" s="3"/>
      <c r="AB302" s="3"/>
      <c r="AC302" s="3"/>
      <c r="AE302" s="3"/>
      <c r="AF302" s="3"/>
      <c r="AH302" s="3"/>
      <c r="AI302" s="3"/>
      <c r="AJ302" s="3"/>
      <c r="AK302" s="3"/>
      <c r="AL302" s="3"/>
      <c r="AM302" s="3"/>
      <c r="AN302" s="3"/>
      <c r="AO302" s="3"/>
      <c r="AR302" s="3"/>
      <c r="AT302" s="3"/>
      <c r="AU302" s="3"/>
      <c r="AV302" s="3"/>
      <c r="AW302" s="3"/>
      <c r="AY302" s="3"/>
      <c r="AZ302" s="3"/>
      <c r="BA302" s="3"/>
      <c r="BB302" s="3"/>
      <c r="BD302" s="3"/>
      <c r="BF302" s="3"/>
      <c r="BG302" s="3"/>
      <c r="BH302" s="3"/>
      <c r="BI302" s="3"/>
      <c r="BJ302" s="3"/>
      <c r="BK302" s="3"/>
      <c r="BL302" s="2"/>
      <c r="BM302" s="2"/>
      <c r="BN302" s="2"/>
      <c r="BO302" s="2"/>
      <c r="BP302" s="2"/>
      <c r="BQ302" s="2"/>
      <c r="BR302" s="2"/>
      <c r="BS302" s="2"/>
      <c r="BT302" s="2"/>
    </row>
    <row r="303" spans="1:72">
      <c r="A303" s="3"/>
      <c r="C303" s="3"/>
      <c r="D303" s="3"/>
      <c r="E303" s="3"/>
      <c r="F303" s="3"/>
      <c r="I303" s="3"/>
      <c r="J303" s="3"/>
      <c r="K303" s="3"/>
      <c r="L303" s="3"/>
      <c r="O303" s="3"/>
      <c r="P303" s="3"/>
      <c r="Q303" s="3"/>
      <c r="R303" s="3"/>
      <c r="S303" s="3"/>
      <c r="T303" s="3"/>
      <c r="U303" s="3"/>
      <c r="V303" s="3"/>
      <c r="W303" s="3"/>
      <c r="X303" s="3"/>
      <c r="Y303" s="3"/>
      <c r="Z303" s="3"/>
      <c r="AA303" s="3"/>
      <c r="AB303" s="3"/>
      <c r="AC303" s="3"/>
      <c r="AE303" s="3"/>
      <c r="AF303" s="3"/>
      <c r="AH303" s="3"/>
      <c r="AI303" s="3"/>
      <c r="AJ303" s="3"/>
      <c r="AK303" s="3"/>
      <c r="AL303" s="3"/>
      <c r="AM303" s="3"/>
      <c r="AN303" s="3"/>
      <c r="AO303" s="3"/>
      <c r="AR303" s="3"/>
      <c r="AT303" s="3"/>
      <c r="AU303" s="3"/>
      <c r="AV303" s="3"/>
      <c r="AW303" s="3"/>
      <c r="AY303" s="3"/>
      <c r="AZ303" s="3"/>
      <c r="BA303" s="3"/>
      <c r="BB303" s="3"/>
      <c r="BD303" s="3"/>
      <c r="BF303" s="3"/>
      <c r="BG303" s="3"/>
      <c r="BH303" s="3"/>
      <c r="BI303" s="3"/>
      <c r="BJ303" s="3"/>
      <c r="BK303" s="3"/>
      <c r="BL303" s="2"/>
      <c r="BM303" s="2"/>
      <c r="BN303" s="2"/>
      <c r="BO303" s="2"/>
      <c r="BP303" s="2"/>
      <c r="BQ303" s="2"/>
      <c r="BR303" s="2"/>
      <c r="BS303" s="2"/>
      <c r="BT303" s="2"/>
    </row>
    <row r="304" spans="1:72">
      <c r="A304" s="3"/>
      <c r="C304" s="3"/>
      <c r="D304" s="3"/>
      <c r="E304" s="3"/>
      <c r="F304" s="3"/>
      <c r="I304" s="3"/>
      <c r="J304" s="3"/>
      <c r="K304" s="3"/>
      <c r="L304" s="3"/>
      <c r="O304" s="3"/>
      <c r="P304" s="3"/>
      <c r="Q304" s="3"/>
      <c r="R304" s="3"/>
      <c r="S304" s="3"/>
      <c r="T304" s="3"/>
      <c r="U304" s="3"/>
      <c r="V304" s="3"/>
      <c r="W304" s="3"/>
      <c r="X304" s="3"/>
      <c r="Y304" s="3"/>
      <c r="Z304" s="3"/>
      <c r="AA304" s="3"/>
      <c r="AB304" s="3"/>
      <c r="AC304" s="3"/>
      <c r="AE304" s="3"/>
      <c r="AF304" s="3"/>
      <c r="AH304" s="3"/>
      <c r="AI304" s="3"/>
      <c r="AJ304" s="3"/>
      <c r="AK304" s="3"/>
      <c r="AL304" s="3"/>
      <c r="AM304" s="3"/>
      <c r="AN304" s="3"/>
      <c r="AO304" s="3"/>
      <c r="AR304" s="3"/>
      <c r="AT304" s="3"/>
      <c r="AU304" s="3"/>
      <c r="AV304" s="3"/>
      <c r="AW304" s="3"/>
      <c r="AY304" s="3"/>
      <c r="AZ304" s="3"/>
      <c r="BA304" s="3"/>
      <c r="BB304" s="3"/>
      <c r="BD304" s="3"/>
      <c r="BF304" s="3"/>
      <c r="BG304" s="3"/>
      <c r="BH304" s="3"/>
      <c r="BI304" s="3"/>
      <c r="BJ304" s="3"/>
      <c r="BK304" s="3"/>
      <c r="BL304" s="2"/>
      <c r="BM304" s="2"/>
      <c r="BN304" s="2"/>
      <c r="BO304" s="2"/>
      <c r="BP304" s="2"/>
      <c r="BQ304" s="2"/>
      <c r="BR304" s="2"/>
      <c r="BS304" s="2"/>
      <c r="BT304" s="2"/>
    </row>
    <row r="305" spans="1:72">
      <c r="A305" s="3"/>
      <c r="C305" s="3"/>
      <c r="D305" s="3"/>
      <c r="E305" s="3"/>
      <c r="F305" s="3"/>
      <c r="I305" s="3"/>
      <c r="J305" s="3"/>
      <c r="K305" s="3"/>
      <c r="L305" s="3"/>
      <c r="O305" s="3"/>
      <c r="P305" s="3"/>
      <c r="Q305" s="3"/>
      <c r="R305" s="3"/>
      <c r="S305" s="3"/>
      <c r="T305" s="3"/>
      <c r="U305" s="3"/>
      <c r="V305" s="3"/>
      <c r="W305" s="3"/>
      <c r="X305" s="3"/>
      <c r="Y305" s="3"/>
      <c r="Z305" s="3"/>
      <c r="AA305" s="3"/>
      <c r="AB305" s="3"/>
      <c r="AC305" s="3"/>
      <c r="AE305" s="3"/>
      <c r="AF305" s="3"/>
      <c r="AH305" s="3"/>
      <c r="AI305" s="3"/>
      <c r="AJ305" s="3"/>
      <c r="AK305" s="3"/>
      <c r="AL305" s="3"/>
      <c r="AM305" s="3"/>
      <c r="AN305" s="3"/>
      <c r="AO305" s="3"/>
      <c r="AR305" s="3"/>
      <c r="AT305" s="3"/>
      <c r="AU305" s="3"/>
      <c r="AV305" s="3"/>
      <c r="AW305" s="3"/>
      <c r="AY305" s="3"/>
      <c r="AZ305" s="3"/>
      <c r="BA305" s="3"/>
      <c r="BB305" s="3"/>
      <c r="BD305" s="3"/>
      <c r="BF305" s="3"/>
      <c r="BG305" s="3"/>
      <c r="BH305" s="3"/>
      <c r="BI305" s="3"/>
      <c r="BJ305" s="3"/>
      <c r="BK305" s="3"/>
      <c r="BL305" s="2"/>
      <c r="BM305" s="2"/>
      <c r="BN305" s="2"/>
      <c r="BO305" s="2"/>
      <c r="BP305" s="2"/>
      <c r="BQ305" s="2"/>
      <c r="BR305" s="2"/>
      <c r="BS305" s="2"/>
      <c r="BT305" s="2"/>
    </row>
    <row r="306" spans="1:72">
      <c r="A306" s="3"/>
      <c r="C306" s="3"/>
      <c r="D306" s="3"/>
      <c r="E306" s="3"/>
      <c r="F306" s="3"/>
      <c r="I306" s="3"/>
      <c r="J306" s="3"/>
      <c r="K306" s="3"/>
      <c r="L306" s="3"/>
      <c r="O306" s="3"/>
      <c r="P306" s="3"/>
      <c r="Q306" s="3"/>
      <c r="R306" s="3"/>
      <c r="S306" s="3"/>
      <c r="T306" s="3"/>
      <c r="U306" s="3"/>
      <c r="V306" s="3"/>
      <c r="W306" s="3"/>
      <c r="X306" s="3"/>
      <c r="Y306" s="3"/>
      <c r="Z306" s="3"/>
      <c r="AA306" s="3"/>
      <c r="AB306" s="3"/>
      <c r="AC306" s="3"/>
      <c r="AE306" s="3"/>
      <c r="AF306" s="3"/>
      <c r="AH306" s="3"/>
      <c r="AI306" s="3"/>
      <c r="AJ306" s="3"/>
      <c r="AK306" s="3"/>
      <c r="AL306" s="3"/>
      <c r="AM306" s="3"/>
      <c r="AN306" s="3"/>
      <c r="AO306" s="3"/>
      <c r="AR306" s="3"/>
      <c r="AT306" s="3"/>
      <c r="AU306" s="3"/>
      <c r="AV306" s="3"/>
      <c r="AW306" s="3"/>
      <c r="AY306" s="3"/>
      <c r="AZ306" s="3"/>
      <c r="BA306" s="3"/>
      <c r="BB306" s="3"/>
      <c r="BD306" s="3"/>
      <c r="BF306" s="3"/>
      <c r="BG306" s="3"/>
      <c r="BH306" s="3"/>
      <c r="BI306" s="3"/>
      <c r="BJ306" s="3"/>
      <c r="BK306" s="3"/>
      <c r="BL306" s="2"/>
      <c r="BM306" s="2"/>
      <c r="BN306" s="2"/>
      <c r="BO306" s="2"/>
      <c r="BP306" s="2"/>
      <c r="BQ306" s="2"/>
      <c r="BR306" s="2"/>
      <c r="BS306" s="2"/>
      <c r="BT306" s="2"/>
    </row>
    <row r="307" spans="1:72">
      <c r="A307" s="3"/>
      <c r="C307" s="3"/>
      <c r="D307" s="3"/>
      <c r="E307" s="3"/>
      <c r="F307" s="3"/>
      <c r="I307" s="3"/>
      <c r="J307" s="3"/>
      <c r="K307" s="3"/>
      <c r="L307" s="3"/>
      <c r="O307" s="3"/>
      <c r="P307" s="3"/>
      <c r="Q307" s="3"/>
      <c r="R307" s="3"/>
      <c r="S307" s="3"/>
      <c r="T307" s="3"/>
      <c r="U307" s="3"/>
      <c r="V307" s="3"/>
      <c r="W307" s="3"/>
      <c r="X307" s="3"/>
      <c r="Y307" s="3"/>
      <c r="Z307" s="3"/>
      <c r="AA307" s="3"/>
      <c r="AB307" s="3"/>
      <c r="AC307" s="3"/>
      <c r="AE307" s="3"/>
      <c r="AF307" s="3"/>
      <c r="AH307" s="3"/>
      <c r="AI307" s="3"/>
      <c r="AJ307" s="3"/>
      <c r="AK307" s="3"/>
      <c r="AL307" s="3"/>
      <c r="AM307" s="3"/>
      <c r="AN307" s="3"/>
      <c r="AO307" s="3"/>
      <c r="AR307" s="3"/>
      <c r="AT307" s="3"/>
      <c r="AU307" s="3"/>
      <c r="AV307" s="3"/>
      <c r="AW307" s="3"/>
      <c r="AY307" s="3"/>
      <c r="AZ307" s="3"/>
      <c r="BA307" s="3"/>
      <c r="BB307" s="3"/>
      <c r="BD307" s="3"/>
      <c r="BF307" s="3"/>
      <c r="BG307" s="3"/>
      <c r="BH307" s="3"/>
      <c r="BI307" s="3"/>
      <c r="BJ307" s="3"/>
      <c r="BK307" s="3"/>
      <c r="BL307" s="2"/>
      <c r="BM307" s="2"/>
      <c r="BN307" s="2"/>
      <c r="BO307" s="2"/>
      <c r="BP307" s="2"/>
      <c r="BQ307" s="2"/>
      <c r="BR307" s="2"/>
      <c r="BS307" s="2"/>
      <c r="BT307" s="2"/>
    </row>
    <row r="308" spans="1:72">
      <c r="A308" s="3"/>
      <c r="C308" s="3"/>
      <c r="D308" s="3"/>
      <c r="E308" s="3"/>
      <c r="F308" s="3"/>
      <c r="I308" s="3"/>
      <c r="J308" s="3"/>
      <c r="K308" s="3"/>
      <c r="L308" s="3"/>
      <c r="O308" s="3"/>
      <c r="P308" s="3"/>
      <c r="Q308" s="3"/>
      <c r="R308" s="3"/>
      <c r="S308" s="3"/>
      <c r="T308" s="3"/>
      <c r="U308" s="3"/>
      <c r="V308" s="3"/>
      <c r="W308" s="3"/>
      <c r="X308" s="3"/>
      <c r="Y308" s="3"/>
      <c r="Z308" s="3"/>
      <c r="AA308" s="3"/>
      <c r="AB308" s="3"/>
      <c r="AC308" s="3"/>
      <c r="AE308" s="3"/>
      <c r="AF308" s="3"/>
      <c r="AH308" s="3"/>
      <c r="AI308" s="3"/>
      <c r="AJ308" s="3"/>
      <c r="AK308" s="3"/>
      <c r="AL308" s="3"/>
      <c r="AM308" s="3"/>
      <c r="AN308" s="3"/>
      <c r="AO308" s="3"/>
      <c r="AR308" s="3"/>
      <c r="AT308" s="3"/>
      <c r="AU308" s="3"/>
      <c r="AV308" s="3"/>
      <c r="AW308" s="3"/>
      <c r="AY308" s="3"/>
      <c r="AZ308" s="3"/>
      <c r="BA308" s="3"/>
      <c r="BB308" s="3"/>
      <c r="BD308" s="3"/>
      <c r="BF308" s="3"/>
      <c r="BG308" s="3"/>
      <c r="BH308" s="3"/>
      <c r="BI308" s="3"/>
      <c r="BJ308" s="3"/>
      <c r="BK308" s="3"/>
      <c r="BL308" s="2"/>
      <c r="BM308" s="2"/>
      <c r="BN308" s="2"/>
      <c r="BO308" s="2"/>
      <c r="BP308" s="2"/>
      <c r="BQ308" s="2"/>
      <c r="BR308" s="2"/>
      <c r="BS308" s="2"/>
      <c r="BT308" s="2"/>
    </row>
    <row r="309" spans="1:72">
      <c r="A309" s="3"/>
      <c r="C309" s="3"/>
      <c r="D309" s="3"/>
      <c r="E309" s="3"/>
      <c r="F309" s="3"/>
      <c r="I309" s="3"/>
      <c r="J309" s="3"/>
      <c r="K309" s="3"/>
      <c r="L309" s="3"/>
      <c r="O309" s="3"/>
      <c r="P309" s="3"/>
      <c r="Q309" s="3"/>
      <c r="R309" s="3"/>
      <c r="S309" s="3"/>
      <c r="T309" s="3"/>
      <c r="U309" s="3"/>
      <c r="V309" s="3"/>
      <c r="W309" s="3"/>
      <c r="X309" s="3"/>
      <c r="Y309" s="3"/>
      <c r="Z309" s="3"/>
      <c r="AA309" s="3"/>
      <c r="AB309" s="3"/>
      <c r="AC309" s="3"/>
      <c r="AE309" s="3"/>
      <c r="AF309" s="3"/>
      <c r="AH309" s="3"/>
      <c r="AI309" s="3"/>
      <c r="AJ309" s="3"/>
      <c r="AK309" s="3"/>
      <c r="AL309" s="3"/>
      <c r="AM309" s="3"/>
      <c r="AN309" s="3"/>
      <c r="AO309" s="3"/>
      <c r="AR309" s="3"/>
      <c r="AT309" s="3"/>
      <c r="AU309" s="3"/>
      <c r="AV309" s="3"/>
      <c r="AW309" s="3"/>
      <c r="AY309" s="3"/>
      <c r="AZ309" s="3"/>
      <c r="BA309" s="3"/>
      <c r="BB309" s="3"/>
      <c r="BD309" s="3"/>
      <c r="BF309" s="3"/>
      <c r="BG309" s="3"/>
      <c r="BH309" s="3"/>
      <c r="BI309" s="3"/>
      <c r="BJ309" s="3"/>
      <c r="BK309" s="3"/>
      <c r="BL309" s="2"/>
      <c r="BM309" s="2"/>
      <c r="BN309" s="2"/>
      <c r="BO309" s="2"/>
      <c r="BP309" s="2"/>
      <c r="BQ309" s="2"/>
      <c r="BR309" s="2"/>
      <c r="BS309" s="2"/>
      <c r="BT309" s="2"/>
    </row>
    <row r="310" spans="1:72">
      <c r="A310" s="3"/>
      <c r="C310" s="3"/>
      <c r="D310" s="3"/>
      <c r="E310" s="3"/>
      <c r="F310" s="3"/>
      <c r="I310" s="3"/>
      <c r="J310" s="3"/>
      <c r="K310" s="3"/>
      <c r="L310" s="3"/>
      <c r="O310" s="3"/>
      <c r="P310" s="3"/>
      <c r="Q310" s="3"/>
      <c r="R310" s="3"/>
      <c r="S310" s="3"/>
      <c r="T310" s="3"/>
      <c r="U310" s="3"/>
      <c r="V310" s="3"/>
      <c r="W310" s="3"/>
      <c r="X310" s="3"/>
      <c r="Y310" s="3"/>
      <c r="Z310" s="3"/>
      <c r="AA310" s="3"/>
      <c r="AB310" s="3"/>
      <c r="AC310" s="3"/>
      <c r="AE310" s="3"/>
      <c r="AF310" s="3"/>
      <c r="AH310" s="3"/>
      <c r="AI310" s="3"/>
      <c r="AJ310" s="3"/>
      <c r="AK310" s="3"/>
      <c r="AL310" s="3"/>
      <c r="AM310" s="3"/>
      <c r="AN310" s="3"/>
      <c r="AO310" s="3"/>
      <c r="AR310" s="3"/>
      <c r="AT310" s="3"/>
      <c r="AU310" s="3"/>
      <c r="AV310" s="3"/>
      <c r="AW310" s="3"/>
      <c r="AY310" s="3"/>
      <c r="AZ310" s="3"/>
      <c r="BA310" s="3"/>
      <c r="BB310" s="3"/>
      <c r="BD310" s="3"/>
      <c r="BF310" s="3"/>
      <c r="BG310" s="3"/>
      <c r="BH310" s="3"/>
      <c r="BI310" s="3"/>
      <c r="BJ310" s="3"/>
      <c r="BK310" s="3"/>
      <c r="BL310" s="2"/>
      <c r="BM310" s="2"/>
      <c r="BN310" s="2"/>
      <c r="BO310" s="2"/>
      <c r="BP310" s="2"/>
      <c r="BQ310" s="2"/>
      <c r="BR310" s="2"/>
      <c r="BS310" s="2"/>
      <c r="BT310" s="2"/>
    </row>
    <row r="311" spans="1:72">
      <c r="A311" s="3"/>
      <c r="C311" s="3"/>
      <c r="D311" s="3"/>
      <c r="E311" s="3"/>
      <c r="F311" s="3"/>
      <c r="I311" s="3"/>
      <c r="J311" s="3"/>
      <c r="K311" s="3"/>
      <c r="L311" s="3"/>
      <c r="O311" s="3"/>
      <c r="P311" s="3"/>
      <c r="Q311" s="3"/>
      <c r="R311" s="3"/>
      <c r="S311" s="3"/>
      <c r="T311" s="3"/>
      <c r="U311" s="3"/>
      <c r="V311" s="3"/>
      <c r="W311" s="3"/>
      <c r="X311" s="3"/>
      <c r="Y311" s="3"/>
      <c r="Z311" s="3"/>
      <c r="AA311" s="3"/>
      <c r="AB311" s="3"/>
      <c r="AC311" s="3"/>
      <c r="AE311" s="3"/>
      <c r="AF311" s="3"/>
      <c r="AH311" s="3"/>
      <c r="AI311" s="3"/>
      <c r="AJ311" s="3"/>
      <c r="AK311" s="3"/>
      <c r="AL311" s="3"/>
      <c r="AM311" s="3"/>
      <c r="AN311" s="3"/>
      <c r="AO311" s="3"/>
      <c r="AR311" s="3"/>
      <c r="AT311" s="3"/>
      <c r="AU311" s="3"/>
      <c r="AV311" s="3"/>
      <c r="AW311" s="3"/>
      <c r="AY311" s="3"/>
      <c r="AZ311" s="3"/>
      <c r="BA311" s="3"/>
      <c r="BB311" s="3"/>
      <c r="BD311" s="3"/>
      <c r="BF311" s="3"/>
      <c r="BG311" s="3"/>
      <c r="BH311" s="3"/>
      <c r="BI311" s="3"/>
      <c r="BJ311" s="3"/>
      <c r="BK311" s="3"/>
      <c r="BL311" s="2"/>
      <c r="BM311" s="2"/>
      <c r="BN311" s="2"/>
      <c r="BO311" s="2"/>
      <c r="BP311" s="2"/>
      <c r="BQ311" s="2"/>
      <c r="BR311" s="2"/>
      <c r="BS311" s="2"/>
      <c r="BT311" s="2"/>
    </row>
    <row r="312" spans="1:72">
      <c r="A312" s="3"/>
      <c r="C312" s="3"/>
      <c r="D312" s="3"/>
      <c r="E312" s="3"/>
      <c r="F312" s="3"/>
      <c r="I312" s="3"/>
      <c r="J312" s="3"/>
      <c r="K312" s="3"/>
      <c r="L312" s="3"/>
      <c r="O312" s="3"/>
      <c r="P312" s="3"/>
      <c r="Q312" s="3"/>
      <c r="R312" s="3"/>
      <c r="S312" s="3"/>
      <c r="T312" s="3"/>
      <c r="U312" s="3"/>
      <c r="V312" s="3"/>
      <c r="W312" s="3"/>
      <c r="X312" s="3"/>
      <c r="Y312" s="3"/>
      <c r="Z312" s="3"/>
      <c r="AA312" s="3"/>
      <c r="AB312" s="3"/>
      <c r="AC312" s="3"/>
      <c r="AE312" s="3"/>
      <c r="AF312" s="3"/>
      <c r="AH312" s="3"/>
      <c r="AI312" s="3"/>
      <c r="AJ312" s="3"/>
      <c r="AK312" s="3"/>
      <c r="AL312" s="3"/>
      <c r="AM312" s="3"/>
      <c r="AN312" s="3"/>
      <c r="AO312" s="3"/>
      <c r="AR312" s="3"/>
      <c r="AT312" s="3"/>
      <c r="AU312" s="3"/>
      <c r="AV312" s="3"/>
      <c r="AW312" s="3"/>
      <c r="AY312" s="3"/>
      <c r="AZ312" s="3"/>
      <c r="BA312" s="3"/>
      <c r="BB312" s="3"/>
      <c r="BD312" s="3"/>
      <c r="BF312" s="3"/>
      <c r="BG312" s="3"/>
      <c r="BH312" s="3"/>
      <c r="BI312" s="3"/>
      <c r="BJ312" s="3"/>
      <c r="BK312" s="3"/>
      <c r="BL312" s="2"/>
      <c r="BM312" s="2"/>
      <c r="BN312" s="2"/>
      <c r="BO312" s="2"/>
      <c r="BP312" s="2"/>
      <c r="BQ312" s="2"/>
      <c r="BR312" s="2"/>
      <c r="BS312" s="2"/>
      <c r="BT312" s="2"/>
    </row>
    <row r="313" spans="1:72">
      <c r="A313" s="3"/>
      <c r="C313" s="3"/>
      <c r="D313" s="3"/>
      <c r="E313" s="3"/>
      <c r="F313" s="3"/>
      <c r="I313" s="3"/>
      <c r="J313" s="3"/>
      <c r="K313" s="3"/>
      <c r="L313" s="3"/>
      <c r="O313" s="3"/>
      <c r="P313" s="3"/>
      <c r="Q313" s="3"/>
      <c r="R313" s="3"/>
      <c r="S313" s="3"/>
      <c r="T313" s="3"/>
      <c r="U313" s="3"/>
      <c r="V313" s="3"/>
      <c r="W313" s="3"/>
      <c r="X313" s="3"/>
      <c r="Y313" s="3"/>
      <c r="Z313" s="3"/>
      <c r="AA313" s="3"/>
      <c r="AB313" s="3"/>
      <c r="AC313" s="3"/>
      <c r="AE313" s="3"/>
      <c r="AF313" s="3"/>
      <c r="AH313" s="3"/>
      <c r="AI313" s="3"/>
      <c r="AJ313" s="3"/>
      <c r="AK313" s="3"/>
      <c r="AL313" s="3"/>
      <c r="AM313" s="3"/>
      <c r="AN313" s="3"/>
      <c r="AO313" s="3"/>
      <c r="AR313" s="3"/>
      <c r="AT313" s="3"/>
      <c r="AU313" s="3"/>
      <c r="AV313" s="3"/>
      <c r="AW313" s="3"/>
      <c r="AY313" s="3"/>
      <c r="AZ313" s="3"/>
      <c r="BA313" s="3"/>
      <c r="BB313" s="3"/>
      <c r="BD313" s="3"/>
      <c r="BF313" s="3"/>
      <c r="BG313" s="3"/>
      <c r="BH313" s="3"/>
      <c r="BI313" s="3"/>
      <c r="BJ313" s="3"/>
      <c r="BK313" s="3"/>
      <c r="BL313" s="2"/>
      <c r="BM313" s="2"/>
      <c r="BN313" s="2"/>
      <c r="BO313" s="2"/>
      <c r="BP313" s="2"/>
      <c r="BQ313" s="2"/>
      <c r="BR313" s="2"/>
      <c r="BS313" s="2"/>
      <c r="BT313" s="2"/>
    </row>
    <row r="314" spans="1:72">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2"/>
      <c r="BM314" s="2"/>
      <c r="BN314" s="2"/>
      <c r="BO314" s="2"/>
      <c r="BP314" s="2"/>
      <c r="BQ314" s="2"/>
      <c r="BR314" s="2"/>
      <c r="BS314" s="2"/>
      <c r="BT314" s="2"/>
    </row>
    <row r="315" spans="1:72">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2"/>
      <c r="BM315" s="2"/>
      <c r="BN315" s="2"/>
      <c r="BO315" s="2"/>
      <c r="BP315" s="2"/>
      <c r="BQ315" s="2"/>
      <c r="BR315" s="2"/>
      <c r="BS315" s="2"/>
      <c r="BT315" s="2"/>
    </row>
    <row r="316" spans="1:72">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2"/>
      <c r="BM316" s="2"/>
      <c r="BN316" s="2"/>
      <c r="BO316" s="2"/>
      <c r="BP316" s="2"/>
      <c r="BQ316" s="2"/>
      <c r="BR316" s="2"/>
      <c r="BS316" s="2"/>
      <c r="BT316" s="2"/>
    </row>
    <row r="317" spans="1:72">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2"/>
      <c r="BM317" s="2"/>
      <c r="BN317" s="2"/>
      <c r="BO317" s="2"/>
      <c r="BP317" s="2"/>
      <c r="BQ317" s="2"/>
      <c r="BR317" s="2"/>
      <c r="BS317" s="2"/>
      <c r="BT317" s="2"/>
    </row>
    <row r="318" spans="1:72">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2"/>
      <c r="BM318" s="2"/>
      <c r="BN318" s="2"/>
      <c r="BO318" s="2"/>
      <c r="BP318" s="2"/>
      <c r="BQ318" s="2"/>
      <c r="BR318" s="2"/>
      <c r="BS318" s="2"/>
      <c r="BT318" s="2"/>
    </row>
    <row r="319" spans="1:72">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c r="BH319" s="4"/>
      <c r="BI319" s="4"/>
      <c r="BJ319" s="4"/>
      <c r="BK319" s="4"/>
      <c r="BL319" s="2"/>
      <c r="BM319" s="2"/>
      <c r="BN319" s="2"/>
      <c r="BO319" s="2"/>
      <c r="BP319" s="2"/>
      <c r="BQ319" s="2"/>
      <c r="BR319" s="2"/>
      <c r="BS319" s="2"/>
      <c r="BT319" s="2"/>
    </row>
    <row r="320" spans="1:72">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c r="BH320" s="4"/>
      <c r="BI320" s="4"/>
      <c r="BJ320" s="4"/>
      <c r="BK320" s="4"/>
      <c r="BL320" s="2"/>
      <c r="BM320" s="2"/>
      <c r="BN320" s="2"/>
      <c r="BO320" s="2"/>
      <c r="BP320" s="2"/>
      <c r="BQ320" s="2"/>
      <c r="BR320" s="2"/>
      <c r="BS320" s="2"/>
      <c r="BT320" s="2"/>
    </row>
    <row r="321" spans="1:72">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c r="BH321" s="4"/>
      <c r="BI321" s="4"/>
      <c r="BJ321" s="4"/>
      <c r="BK321" s="4"/>
      <c r="BL321" s="2"/>
      <c r="BM321" s="2"/>
      <c r="BN321" s="2"/>
      <c r="BO321" s="2"/>
      <c r="BP321" s="2"/>
      <c r="BQ321" s="2"/>
      <c r="BR321" s="2"/>
      <c r="BS321" s="2"/>
      <c r="BT321" s="2"/>
    </row>
    <row r="322" spans="1:7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c r="BH322" s="4"/>
      <c r="BI322" s="4"/>
      <c r="BJ322" s="4"/>
      <c r="BK322" s="4"/>
      <c r="BL322" s="2"/>
      <c r="BM322" s="2"/>
      <c r="BN322" s="2"/>
      <c r="BO322" s="2"/>
      <c r="BP322" s="2"/>
      <c r="BQ322" s="2"/>
      <c r="BR322" s="2"/>
      <c r="BS322" s="2"/>
      <c r="BT322" s="2"/>
    </row>
    <row r="323" spans="1:72">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c r="BH323" s="4"/>
      <c r="BI323" s="4"/>
      <c r="BJ323" s="4"/>
      <c r="BK323" s="4"/>
      <c r="BL323" s="2"/>
      <c r="BM323" s="2"/>
      <c r="BN323" s="2"/>
      <c r="BO323" s="2"/>
      <c r="BP323" s="2"/>
      <c r="BQ323" s="2"/>
      <c r="BR323" s="2"/>
      <c r="BS323" s="2"/>
      <c r="BT323" s="2"/>
    </row>
    <row r="324" spans="1:72">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c r="BH324" s="4"/>
      <c r="BI324" s="4"/>
      <c r="BJ324" s="4"/>
      <c r="BK324" s="4"/>
      <c r="BL324" s="2"/>
      <c r="BM324" s="2"/>
      <c r="BN324" s="2"/>
      <c r="BO324" s="2"/>
      <c r="BP324" s="2"/>
      <c r="BQ324" s="2"/>
      <c r="BR324" s="2"/>
      <c r="BS324" s="2"/>
      <c r="BT324" s="2"/>
    </row>
    <row r="325" spans="1:72">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2"/>
      <c r="BM325" s="2"/>
      <c r="BN325" s="2"/>
      <c r="BO325" s="2"/>
      <c r="BP325" s="2"/>
      <c r="BQ325" s="2"/>
      <c r="BR325" s="2"/>
      <c r="BS325" s="2"/>
      <c r="BT325" s="2"/>
    </row>
    <row r="326" spans="1:72">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c r="BF326" s="4"/>
      <c r="BG326" s="4"/>
      <c r="BH326" s="4"/>
      <c r="BI326" s="4"/>
      <c r="BJ326" s="4"/>
      <c r="BK326" s="4"/>
      <c r="BL326" s="2"/>
      <c r="BM326" s="2"/>
      <c r="BN326" s="2"/>
      <c r="BO326" s="2"/>
      <c r="BP326" s="2"/>
      <c r="BQ326" s="2"/>
      <c r="BR326" s="2"/>
      <c r="BS326" s="2"/>
      <c r="BT326" s="2"/>
    </row>
    <row r="327" spans="1:72">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c r="BH327" s="4"/>
      <c r="BI327" s="4"/>
      <c r="BJ327" s="4"/>
      <c r="BK327" s="4"/>
      <c r="BL327" s="2"/>
      <c r="BM327" s="2"/>
      <c r="BN327" s="2"/>
      <c r="BO327" s="2"/>
      <c r="BP327" s="2"/>
      <c r="BQ327" s="2"/>
      <c r="BR327" s="2"/>
      <c r="BS327" s="2"/>
      <c r="BT327" s="2"/>
    </row>
    <row r="328" spans="1:72">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2"/>
      <c r="BM328" s="2"/>
      <c r="BN328" s="2"/>
      <c r="BO328" s="2"/>
      <c r="BP328" s="2"/>
      <c r="BQ328" s="2"/>
      <c r="BR328" s="2"/>
      <c r="BS328" s="2"/>
      <c r="BT328" s="2"/>
    </row>
    <row r="329" spans="1:72">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c r="BH329" s="4"/>
      <c r="BI329" s="4"/>
      <c r="BJ329" s="4"/>
      <c r="BK329" s="4"/>
      <c r="BL329" s="2"/>
      <c r="BM329" s="2"/>
      <c r="BN329" s="2"/>
      <c r="BO329" s="2"/>
      <c r="BP329" s="2"/>
      <c r="BQ329" s="2"/>
      <c r="BR329" s="2"/>
      <c r="BS329" s="2"/>
      <c r="BT329" s="2"/>
    </row>
    <row r="330" spans="1:72">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c r="BH330" s="4"/>
      <c r="BI330" s="4"/>
      <c r="BJ330" s="4"/>
      <c r="BK330" s="4"/>
      <c r="BL330" s="2"/>
      <c r="BM330" s="2"/>
      <c r="BN330" s="2"/>
      <c r="BO330" s="2"/>
      <c r="BP330" s="2"/>
      <c r="BQ330" s="2"/>
      <c r="BR330" s="2"/>
      <c r="BS330" s="2"/>
      <c r="BT330" s="2"/>
    </row>
    <row r="331" spans="1:72">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c r="BF331" s="4"/>
      <c r="BG331" s="4"/>
      <c r="BH331" s="4"/>
      <c r="BI331" s="4"/>
      <c r="BJ331" s="4"/>
      <c r="BK331" s="4"/>
      <c r="BL331" s="2"/>
      <c r="BM331" s="2"/>
      <c r="BN331" s="2"/>
      <c r="BO331" s="2"/>
      <c r="BP331" s="2"/>
      <c r="BQ331" s="2"/>
      <c r="BR331" s="2"/>
      <c r="BS331" s="2"/>
      <c r="BT331" s="2"/>
    </row>
    <row r="332" spans="1:7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c r="BH332" s="4"/>
      <c r="BI332" s="4"/>
      <c r="BJ332" s="4"/>
      <c r="BK332" s="4"/>
      <c r="BL332" s="2"/>
      <c r="BM332" s="2"/>
      <c r="BN332" s="2"/>
      <c r="BO332" s="2"/>
      <c r="BP332" s="2"/>
      <c r="BQ332" s="2"/>
      <c r="BR332" s="2"/>
      <c r="BS332" s="2"/>
      <c r="BT332" s="2"/>
    </row>
    <row r="333" spans="1:72">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c r="BH333" s="4"/>
      <c r="BI333" s="4"/>
      <c r="BJ333" s="4"/>
      <c r="BK333" s="4"/>
      <c r="BL333" s="2"/>
      <c r="BM333" s="2"/>
      <c r="BN333" s="2"/>
      <c r="BO333" s="2"/>
      <c r="BP333" s="2"/>
      <c r="BQ333" s="2"/>
      <c r="BR333" s="2"/>
      <c r="BS333" s="2"/>
      <c r="BT333" s="2"/>
    </row>
    <row r="334" spans="1:72">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c r="BH334" s="4"/>
      <c r="BI334" s="4"/>
      <c r="BJ334" s="4"/>
      <c r="BK334" s="4"/>
      <c r="BL334" s="2"/>
      <c r="BM334" s="2"/>
      <c r="BN334" s="2"/>
      <c r="BO334" s="2"/>
      <c r="BP334" s="2"/>
      <c r="BQ334" s="2"/>
      <c r="BR334" s="2"/>
      <c r="BS334" s="2"/>
      <c r="BT334" s="2"/>
    </row>
    <row r="335" spans="1:72">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c r="BH335" s="4"/>
      <c r="BI335" s="4"/>
      <c r="BJ335" s="4"/>
      <c r="BK335" s="4"/>
      <c r="BL335" s="2"/>
      <c r="BM335" s="2"/>
      <c r="BN335" s="2"/>
      <c r="BO335" s="2"/>
      <c r="BP335" s="2"/>
      <c r="BQ335" s="2"/>
      <c r="BR335" s="2"/>
      <c r="BS335" s="2"/>
      <c r="BT335" s="2"/>
    </row>
    <row r="336" spans="1:72">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2"/>
      <c r="BM336" s="2"/>
      <c r="BN336" s="2"/>
      <c r="BO336" s="2"/>
      <c r="BP336" s="2"/>
      <c r="BQ336" s="2"/>
      <c r="BR336" s="2"/>
      <c r="BS336" s="2"/>
      <c r="BT336" s="2"/>
    </row>
    <row r="337" spans="1:72">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c r="BH337" s="4"/>
      <c r="BI337" s="4"/>
      <c r="BJ337" s="4"/>
      <c r="BK337" s="4"/>
      <c r="BL337" s="2"/>
      <c r="BM337" s="2"/>
      <c r="BN337" s="2"/>
      <c r="BO337" s="2"/>
      <c r="BP337" s="2"/>
      <c r="BQ337" s="2"/>
      <c r="BR337" s="2"/>
      <c r="BS337" s="2"/>
      <c r="BT337" s="2"/>
    </row>
    <row r="338" spans="1:72">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c r="BH338" s="4"/>
      <c r="BI338" s="4"/>
      <c r="BJ338" s="4"/>
      <c r="BK338" s="4"/>
      <c r="BL338" s="2"/>
      <c r="BM338" s="2"/>
      <c r="BN338" s="2"/>
      <c r="BO338" s="2"/>
      <c r="BP338" s="2"/>
      <c r="BQ338" s="2"/>
      <c r="BR338" s="2"/>
      <c r="BS338" s="2"/>
      <c r="BT338" s="2"/>
    </row>
    <row r="339" spans="1:72">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c r="BF339" s="4"/>
      <c r="BG339" s="4"/>
      <c r="BH339" s="4"/>
      <c r="BI339" s="4"/>
      <c r="BJ339" s="4"/>
      <c r="BK339" s="4"/>
      <c r="BL339" s="2"/>
      <c r="BM339" s="2"/>
      <c r="BN339" s="2"/>
      <c r="BO339" s="2"/>
      <c r="BP339" s="2"/>
      <c r="BQ339" s="2"/>
      <c r="BR339" s="2"/>
      <c r="BS339" s="2"/>
      <c r="BT339" s="2"/>
    </row>
    <row r="340" spans="1:72">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c r="BH340" s="4"/>
      <c r="BI340" s="4"/>
      <c r="BJ340" s="4"/>
      <c r="BK340" s="4"/>
      <c r="BL340" s="2"/>
      <c r="BM340" s="2"/>
      <c r="BN340" s="2"/>
      <c r="BO340" s="2"/>
      <c r="BP340" s="2"/>
      <c r="BQ340" s="2"/>
      <c r="BR340" s="2"/>
      <c r="BS340" s="2"/>
      <c r="BT340" s="2"/>
    </row>
    <row r="341" spans="1:72">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c r="BH341" s="4"/>
      <c r="BI341" s="4"/>
      <c r="BJ341" s="4"/>
      <c r="BK341" s="4"/>
      <c r="BL341" s="2"/>
      <c r="BM341" s="2"/>
      <c r="BN341" s="2"/>
      <c r="BO341" s="2"/>
      <c r="BP341" s="2"/>
      <c r="BQ341" s="2"/>
      <c r="BR341" s="2"/>
      <c r="BS341" s="2"/>
      <c r="BT341" s="2"/>
    </row>
    <row r="342" spans="1:7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c r="BH342" s="4"/>
      <c r="BI342" s="4"/>
      <c r="BJ342" s="4"/>
      <c r="BK342" s="4"/>
      <c r="BL342" s="2"/>
      <c r="BM342" s="2"/>
      <c r="BN342" s="2"/>
      <c r="BO342" s="2"/>
      <c r="BP342" s="2"/>
      <c r="BQ342" s="2"/>
      <c r="BR342" s="2"/>
      <c r="BS342" s="2"/>
      <c r="BT342" s="2"/>
    </row>
    <row r="343" spans="1:72">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c r="BH343" s="4"/>
      <c r="BI343" s="4"/>
      <c r="BJ343" s="4"/>
      <c r="BK343" s="4"/>
      <c r="BL343" s="2"/>
      <c r="BM343" s="2"/>
      <c r="BN343" s="2"/>
      <c r="BO343" s="2"/>
      <c r="BP343" s="2"/>
      <c r="BQ343" s="2"/>
      <c r="BR343" s="2"/>
      <c r="BS343" s="2"/>
      <c r="BT343" s="2"/>
    </row>
    <row r="344" spans="1:72">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c r="BH344" s="4"/>
      <c r="BI344" s="4"/>
      <c r="BJ344" s="4"/>
      <c r="BK344" s="4"/>
      <c r="BL344" s="2"/>
      <c r="BM344" s="2"/>
      <c r="BN344" s="2"/>
      <c r="BO344" s="2"/>
      <c r="BP344" s="2"/>
      <c r="BQ344" s="2"/>
      <c r="BR344" s="2"/>
      <c r="BS344" s="2"/>
      <c r="BT344" s="2"/>
    </row>
    <row r="345" spans="1:72">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c r="BH345" s="4"/>
      <c r="BI345" s="4"/>
      <c r="BJ345" s="4"/>
      <c r="BK345" s="4"/>
      <c r="BL345" s="2"/>
      <c r="BM345" s="2"/>
      <c r="BN345" s="2"/>
      <c r="BO345" s="2"/>
      <c r="BP345" s="2"/>
      <c r="BQ345" s="2"/>
      <c r="BR345" s="2"/>
      <c r="BS345" s="2"/>
      <c r="BT345" s="2"/>
    </row>
    <row r="346" spans="1:72">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c r="BH346" s="4"/>
      <c r="BI346" s="4"/>
      <c r="BJ346" s="4"/>
      <c r="BK346" s="4"/>
      <c r="BL346" s="2"/>
      <c r="BM346" s="2"/>
      <c r="BN346" s="2"/>
      <c r="BO346" s="2"/>
      <c r="BP346" s="2"/>
      <c r="BQ346" s="2"/>
      <c r="BR346" s="2"/>
      <c r="BS346" s="2"/>
      <c r="BT346" s="2"/>
    </row>
    <row r="347" spans="1:72">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2"/>
      <c r="BM347" s="2"/>
      <c r="BN347" s="2"/>
      <c r="BO347" s="2"/>
      <c r="BP347" s="2"/>
      <c r="BQ347" s="2"/>
      <c r="BR347" s="2"/>
      <c r="BS347" s="2"/>
      <c r="BT347" s="2"/>
    </row>
    <row r="348" spans="1:72">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c r="BH348" s="4"/>
      <c r="BI348" s="4"/>
      <c r="BJ348" s="4"/>
      <c r="BK348" s="4"/>
      <c r="BL348" s="2"/>
      <c r="BM348" s="2"/>
      <c r="BN348" s="2"/>
      <c r="BO348" s="2"/>
      <c r="BP348" s="2"/>
      <c r="BQ348" s="2"/>
      <c r="BR348" s="2"/>
      <c r="BS348" s="2"/>
      <c r="BT348" s="2"/>
    </row>
    <row r="349" spans="1:72">
      <c r="BL349" s="2"/>
      <c r="BM349" s="2"/>
      <c r="BN349" s="2"/>
      <c r="BO349" s="2"/>
      <c r="BP349" s="2"/>
      <c r="BQ349" s="2"/>
      <c r="BR349" s="2"/>
      <c r="BS349" s="2"/>
      <c r="BT349" s="2"/>
    </row>
    <row r="350" spans="1:72">
      <c r="BL350" s="2"/>
      <c r="BM350" s="2"/>
      <c r="BN350" s="2"/>
      <c r="BO350" s="2"/>
      <c r="BP350" s="2"/>
      <c r="BQ350" s="2"/>
      <c r="BR350" s="2"/>
      <c r="BS350" s="2"/>
      <c r="BT350" s="2"/>
    </row>
    <row r="351" spans="1:72">
      <c r="BL351" s="2"/>
      <c r="BM351" s="2"/>
      <c r="BN351" s="2"/>
      <c r="BO351" s="2"/>
      <c r="BP351" s="2"/>
      <c r="BQ351" s="2"/>
      <c r="BR351" s="2"/>
      <c r="BS351" s="2"/>
      <c r="BT351" s="2"/>
    </row>
    <row r="352" spans="1:72">
      <c r="BL352" s="2"/>
      <c r="BM352" s="2"/>
      <c r="BN352" s="2"/>
      <c r="BO352" s="2"/>
      <c r="BP352" s="2"/>
      <c r="BQ352" s="2"/>
      <c r="BR352" s="2"/>
      <c r="BS352" s="2"/>
      <c r="BT352" s="2"/>
    </row>
    <row r="353" spans="1:72">
      <c r="BL353" s="2"/>
      <c r="BM353" s="2"/>
      <c r="BN353" s="2"/>
      <c r="BO353" s="2"/>
      <c r="BP353" s="2"/>
      <c r="BQ353" s="2"/>
      <c r="BR353" s="2"/>
      <c r="BS353" s="2"/>
      <c r="BT353" s="2"/>
    </row>
    <row r="354" spans="1:72">
      <c r="BL354" s="2"/>
      <c r="BM354" s="2"/>
      <c r="BN354" s="2"/>
      <c r="BO354" s="2"/>
      <c r="BP354" s="2"/>
      <c r="BQ354" s="2"/>
      <c r="BR354" s="2"/>
      <c r="BS354" s="2"/>
      <c r="BT354" s="2"/>
    </row>
    <row r="355" spans="1:72">
      <c r="BL355" s="2"/>
      <c r="BM355" s="2"/>
      <c r="BN355" s="2"/>
      <c r="BO355" s="2"/>
      <c r="BP355" s="2"/>
      <c r="BQ355" s="2"/>
      <c r="BR355" s="2"/>
      <c r="BS355" s="2"/>
      <c r="BT355" s="2"/>
    </row>
    <row r="356" spans="1:72">
      <c r="BL356" s="2"/>
      <c r="BM356" s="2"/>
      <c r="BN356" s="2"/>
      <c r="BO356" s="2"/>
      <c r="BP356" s="2"/>
      <c r="BQ356" s="2"/>
      <c r="BR356" s="2"/>
      <c r="BS356" s="2"/>
      <c r="BT356" s="2"/>
    </row>
    <row r="357" spans="1:72">
      <c r="BL357" s="2"/>
      <c r="BM357" s="2"/>
      <c r="BN357" s="2"/>
      <c r="BO357" s="2"/>
      <c r="BP357" s="2"/>
      <c r="BQ357" s="2"/>
      <c r="BR357" s="2"/>
      <c r="BS357" s="2"/>
      <c r="BT357" s="2"/>
    </row>
    <row r="358" spans="1:72">
      <c r="BL358" s="2"/>
      <c r="BM358" s="2"/>
      <c r="BN358" s="2"/>
      <c r="BO358" s="2"/>
      <c r="BP358" s="2"/>
      <c r="BQ358" s="2"/>
      <c r="BR358" s="2"/>
      <c r="BS358" s="2"/>
      <c r="BT358" s="2"/>
    </row>
    <row r="359" spans="1:72">
      <c r="BL359" s="2"/>
      <c r="BM359" s="2"/>
      <c r="BN359" s="2"/>
      <c r="BO359" s="2"/>
      <c r="BP359" s="2"/>
      <c r="BQ359" s="2"/>
      <c r="BR359" s="2"/>
      <c r="BS359" s="2"/>
      <c r="BT359" s="2"/>
    </row>
    <row r="360" spans="1:72">
      <c r="BL360" s="2"/>
      <c r="BM360" s="2"/>
      <c r="BN360" s="2"/>
      <c r="BO360" s="2"/>
      <c r="BP360" s="2"/>
      <c r="BQ360" s="2"/>
      <c r="BR360" s="2"/>
      <c r="BS360" s="2"/>
      <c r="BT360" s="2"/>
    </row>
    <row r="361" spans="1:72">
      <c r="BL361" s="2"/>
      <c r="BM361" s="2"/>
      <c r="BN361" s="2"/>
      <c r="BO361" s="2"/>
      <c r="BP361" s="2"/>
      <c r="BQ361" s="2"/>
      <c r="BR361" s="2"/>
      <c r="BS361" s="2"/>
      <c r="BT361" s="2"/>
    </row>
    <row r="362" spans="1:72">
      <c r="BL362" s="2"/>
      <c r="BM362" s="2"/>
      <c r="BN362" s="2"/>
      <c r="BO362" s="2"/>
      <c r="BP362" s="2"/>
      <c r="BQ362" s="2"/>
      <c r="BR362" s="2"/>
      <c r="BS362" s="2"/>
      <c r="BT362" s="2"/>
    </row>
    <row r="363" spans="1:72">
      <c r="BL363" s="2"/>
      <c r="BM363" s="2"/>
      <c r="BN363" s="2"/>
      <c r="BO363" s="2"/>
      <c r="BP363" s="2"/>
      <c r="BQ363" s="2"/>
      <c r="BR363" s="2"/>
      <c r="BS363" s="2"/>
      <c r="BT363" s="2"/>
    </row>
    <row r="364" spans="1:72">
      <c r="BL364" s="2"/>
      <c r="BM364" s="2"/>
      <c r="BN364" s="2"/>
      <c r="BO364" s="2"/>
      <c r="BP364" s="2"/>
      <c r="BQ364" s="2"/>
      <c r="BR364" s="2"/>
      <c r="BS364" s="2"/>
      <c r="BT364" s="2"/>
    </row>
    <row r="365" spans="1:72">
      <c r="A365" s="4"/>
      <c r="D365" s="4"/>
      <c r="E365" s="4"/>
      <c r="F365" s="4"/>
      <c r="J365" s="4"/>
      <c r="K365" s="4"/>
      <c r="P365" s="4"/>
      <c r="Q365" s="4"/>
      <c r="T365" s="4"/>
      <c r="U365" s="4"/>
      <c r="W365" s="4"/>
      <c r="Z365" s="4"/>
      <c r="AA365" s="4"/>
      <c r="AB365" s="4"/>
      <c r="AC365" s="4"/>
      <c r="AE365" s="4"/>
      <c r="AF365" s="4"/>
      <c r="AN365" s="4"/>
      <c r="AO365" s="4"/>
      <c r="AR365" s="4"/>
      <c r="AV365" s="4"/>
      <c r="AW365" s="4"/>
      <c r="AY365" s="4"/>
      <c r="AZ365" s="4"/>
      <c r="BA365" s="4"/>
      <c r="BD365" s="4"/>
      <c r="BF365" s="4"/>
      <c r="BG365" s="4"/>
      <c r="BH365" s="4"/>
      <c r="BI365" s="4"/>
      <c r="BJ365" s="4"/>
      <c r="BL365" s="2"/>
      <c r="BM365" s="2"/>
      <c r="BN365" s="2"/>
      <c r="BO365" s="2"/>
      <c r="BP365" s="2"/>
      <c r="BQ365" s="2"/>
      <c r="BR365" s="2"/>
      <c r="BS365" s="2"/>
      <c r="BT365" s="2"/>
    </row>
    <row r="366" spans="1:72">
      <c r="A366" s="4"/>
      <c r="D366" s="4"/>
      <c r="E366" s="4"/>
      <c r="F366" s="4"/>
      <c r="J366" s="4"/>
      <c r="K366" s="4"/>
      <c r="P366" s="4"/>
      <c r="Q366" s="4"/>
      <c r="T366" s="4"/>
      <c r="U366" s="4"/>
      <c r="W366" s="4"/>
      <c r="Z366" s="4"/>
      <c r="AA366" s="4"/>
      <c r="AB366" s="4"/>
      <c r="AC366" s="4"/>
      <c r="AE366" s="4"/>
      <c r="AF366" s="4"/>
      <c r="AN366" s="4"/>
      <c r="AO366" s="4"/>
      <c r="AR366" s="4"/>
      <c r="AV366" s="4"/>
      <c r="AW366" s="4"/>
      <c r="AY366" s="4"/>
      <c r="AZ366" s="4"/>
      <c r="BA366" s="4"/>
      <c r="BD366" s="4"/>
      <c r="BF366" s="4"/>
      <c r="BG366" s="4"/>
      <c r="BH366" s="4"/>
      <c r="BI366" s="4"/>
      <c r="BJ366" s="4"/>
      <c r="BL366" s="2"/>
      <c r="BM366" s="2"/>
      <c r="BN366" s="2"/>
      <c r="BO366" s="2"/>
      <c r="BP366" s="2"/>
      <c r="BQ366" s="2"/>
      <c r="BR366" s="2"/>
      <c r="BS366" s="2"/>
      <c r="BT366" s="2"/>
    </row>
    <row r="367" spans="1:72">
      <c r="A367" s="4"/>
      <c r="D367" s="4"/>
      <c r="E367" s="4"/>
      <c r="F367" s="4"/>
      <c r="J367" s="4"/>
      <c r="K367" s="4"/>
      <c r="P367" s="4"/>
      <c r="Q367" s="4"/>
      <c r="T367" s="4"/>
      <c r="U367" s="4"/>
      <c r="W367" s="4"/>
      <c r="Z367" s="4"/>
      <c r="AA367" s="4"/>
      <c r="AB367" s="4"/>
      <c r="AC367" s="4"/>
      <c r="AE367" s="4"/>
      <c r="AF367" s="4"/>
      <c r="AN367" s="4"/>
      <c r="AO367" s="4"/>
      <c r="AR367" s="4"/>
      <c r="AV367" s="4"/>
      <c r="AW367" s="4"/>
      <c r="AY367" s="4"/>
      <c r="AZ367" s="4"/>
      <c r="BA367" s="4"/>
      <c r="BD367" s="4"/>
      <c r="BF367" s="4"/>
      <c r="BG367" s="4"/>
      <c r="BH367" s="4"/>
      <c r="BI367" s="4"/>
      <c r="BJ367" s="4"/>
      <c r="BL367" s="2"/>
      <c r="BM367" s="2"/>
      <c r="BN367" s="2"/>
      <c r="BO367" s="2"/>
      <c r="BP367" s="2"/>
      <c r="BQ367" s="2"/>
      <c r="BR367" s="2"/>
      <c r="BS367" s="2"/>
      <c r="BT367" s="2"/>
    </row>
    <row r="368" spans="1:72">
      <c r="A368" s="4"/>
      <c r="D368" s="4"/>
      <c r="E368" s="4"/>
      <c r="F368" s="4"/>
      <c r="J368" s="4"/>
      <c r="K368" s="4"/>
      <c r="P368" s="4"/>
      <c r="Q368" s="4"/>
      <c r="T368" s="4"/>
      <c r="U368" s="4"/>
      <c r="W368" s="4"/>
      <c r="Z368" s="4"/>
      <c r="AA368" s="4"/>
      <c r="AB368" s="4"/>
      <c r="AC368" s="4"/>
      <c r="AE368" s="4"/>
      <c r="AF368" s="4"/>
      <c r="AN368" s="4"/>
      <c r="AO368" s="4"/>
      <c r="AR368" s="4"/>
      <c r="AV368" s="4"/>
      <c r="AW368" s="4"/>
      <c r="AY368" s="4"/>
      <c r="AZ368" s="4"/>
      <c r="BA368" s="4"/>
      <c r="BD368" s="4"/>
      <c r="BF368" s="4"/>
      <c r="BG368" s="4"/>
      <c r="BH368" s="4"/>
      <c r="BI368" s="4"/>
      <c r="BJ368" s="4"/>
      <c r="BL368" s="2"/>
      <c r="BM368" s="2"/>
      <c r="BN368" s="2"/>
      <c r="BO368" s="2"/>
      <c r="BP368" s="2"/>
      <c r="BQ368" s="2"/>
      <c r="BR368" s="2"/>
      <c r="BS368" s="2"/>
      <c r="BT368" s="2"/>
    </row>
    <row r="369" spans="1:72">
      <c r="A369" s="4"/>
      <c r="D369" s="4"/>
      <c r="E369" s="4"/>
      <c r="F369" s="4"/>
      <c r="J369" s="4"/>
      <c r="K369" s="4"/>
      <c r="P369" s="4"/>
      <c r="Q369" s="4"/>
      <c r="T369" s="4"/>
      <c r="U369" s="4"/>
      <c r="W369" s="4"/>
      <c r="Z369" s="4"/>
      <c r="AA369" s="4"/>
      <c r="AB369" s="4"/>
      <c r="AC369" s="4"/>
      <c r="AE369" s="4"/>
      <c r="AF369" s="4"/>
      <c r="AN369" s="4"/>
      <c r="AO369" s="4"/>
      <c r="AR369" s="4"/>
      <c r="AV369" s="4"/>
      <c r="AW369" s="4"/>
      <c r="AY369" s="4"/>
      <c r="AZ369" s="4"/>
      <c r="BA369" s="4"/>
      <c r="BD369" s="4"/>
      <c r="BF369" s="4"/>
      <c r="BG369" s="4"/>
      <c r="BH369" s="4"/>
      <c r="BI369" s="4"/>
      <c r="BJ369" s="4"/>
      <c r="BL369" s="2"/>
      <c r="BM369" s="2"/>
      <c r="BN369" s="2"/>
      <c r="BO369" s="2"/>
      <c r="BP369" s="2"/>
      <c r="BQ369" s="2"/>
      <c r="BR369" s="2"/>
      <c r="BS369" s="2"/>
      <c r="BT369" s="2"/>
    </row>
    <row r="370" spans="1:72">
      <c r="A370" s="4"/>
      <c r="D370" s="4"/>
      <c r="E370" s="4"/>
      <c r="F370" s="4"/>
      <c r="J370" s="4"/>
      <c r="K370" s="4"/>
      <c r="P370" s="4"/>
      <c r="Q370" s="4"/>
      <c r="T370" s="4"/>
      <c r="U370" s="4"/>
      <c r="W370" s="4"/>
      <c r="Z370" s="4"/>
      <c r="AA370" s="4"/>
      <c r="AB370" s="4"/>
      <c r="AC370" s="4"/>
      <c r="AE370" s="4"/>
      <c r="AF370" s="4"/>
      <c r="AN370" s="4"/>
      <c r="AO370" s="4"/>
      <c r="AR370" s="4"/>
      <c r="AV370" s="4"/>
      <c r="AW370" s="4"/>
      <c r="AY370" s="4"/>
      <c r="AZ370" s="4"/>
      <c r="BA370" s="4"/>
      <c r="BD370" s="4"/>
      <c r="BF370" s="4"/>
      <c r="BG370" s="4"/>
      <c r="BH370" s="4"/>
      <c r="BI370" s="4"/>
      <c r="BJ370" s="4"/>
      <c r="BL370" s="2"/>
      <c r="BM370" s="2"/>
      <c r="BN370" s="2"/>
      <c r="BO370" s="2"/>
      <c r="BP370" s="2"/>
      <c r="BQ370" s="2"/>
      <c r="BR370" s="2"/>
      <c r="BS370" s="2"/>
      <c r="BT370" s="2"/>
    </row>
    <row r="371" spans="1:72">
      <c r="A371" s="4"/>
      <c r="D371" s="4"/>
      <c r="E371" s="4"/>
      <c r="F371" s="4"/>
      <c r="J371" s="4"/>
      <c r="K371" s="4"/>
      <c r="P371" s="4"/>
      <c r="Q371" s="4"/>
      <c r="T371" s="4"/>
      <c r="U371" s="4"/>
      <c r="W371" s="4"/>
      <c r="Z371" s="4"/>
      <c r="AA371" s="4"/>
      <c r="AB371" s="4"/>
      <c r="AC371" s="4"/>
      <c r="AE371" s="4"/>
      <c r="AF371" s="4"/>
      <c r="AN371" s="4"/>
      <c r="AO371" s="4"/>
      <c r="AR371" s="4"/>
      <c r="AV371" s="4"/>
      <c r="AW371" s="4"/>
      <c r="AY371" s="4"/>
      <c r="AZ371" s="4"/>
      <c r="BA371" s="4"/>
      <c r="BD371" s="4"/>
      <c r="BF371" s="4"/>
      <c r="BG371" s="4"/>
      <c r="BH371" s="4"/>
      <c r="BI371" s="4"/>
      <c r="BJ371" s="4"/>
      <c r="BL371" s="2"/>
      <c r="BM371" s="2"/>
      <c r="BN371" s="2"/>
      <c r="BO371" s="2"/>
      <c r="BP371" s="2"/>
      <c r="BQ371" s="2"/>
      <c r="BR371" s="2"/>
      <c r="BS371" s="2"/>
      <c r="BT371" s="2"/>
    </row>
    <row r="372" spans="1:72">
      <c r="A372" s="4"/>
      <c r="D372" s="4"/>
      <c r="E372" s="4"/>
      <c r="F372" s="4"/>
      <c r="J372" s="4"/>
      <c r="K372" s="4"/>
      <c r="P372" s="4"/>
      <c r="Q372" s="4"/>
      <c r="T372" s="4"/>
      <c r="U372" s="4"/>
      <c r="W372" s="4"/>
      <c r="Z372" s="4"/>
      <c r="AA372" s="4"/>
      <c r="AB372" s="4"/>
      <c r="AC372" s="4"/>
      <c r="AE372" s="4"/>
      <c r="AF372" s="4"/>
      <c r="AN372" s="4"/>
      <c r="AO372" s="4"/>
      <c r="AR372" s="4"/>
      <c r="AV372" s="4"/>
      <c r="AW372" s="4"/>
      <c r="AY372" s="4"/>
      <c r="AZ372" s="4"/>
      <c r="BA372" s="4"/>
      <c r="BD372" s="4"/>
      <c r="BF372" s="4"/>
      <c r="BG372" s="4"/>
      <c r="BH372" s="4"/>
      <c r="BI372" s="4"/>
      <c r="BJ372" s="4"/>
      <c r="BL372" s="2"/>
      <c r="BM372" s="2"/>
      <c r="BN372" s="2"/>
      <c r="BO372" s="2"/>
      <c r="BP372" s="2"/>
      <c r="BQ372" s="2"/>
      <c r="BR372" s="2"/>
      <c r="BS372" s="2"/>
      <c r="BT372" s="2"/>
    </row>
    <row r="373" spans="1:72">
      <c r="A373" s="4"/>
      <c r="D373" s="4"/>
      <c r="E373" s="4"/>
      <c r="F373" s="4"/>
      <c r="J373" s="4"/>
      <c r="K373" s="4"/>
      <c r="P373" s="4"/>
      <c r="Q373" s="4"/>
      <c r="T373" s="4"/>
      <c r="U373" s="4"/>
      <c r="W373" s="4"/>
      <c r="Z373" s="4"/>
      <c r="AA373" s="4"/>
      <c r="AB373" s="4"/>
      <c r="AC373" s="4"/>
      <c r="AE373" s="4"/>
      <c r="AF373" s="4"/>
      <c r="AN373" s="4"/>
      <c r="AO373" s="4"/>
      <c r="AR373" s="4"/>
      <c r="AV373" s="4"/>
      <c r="AW373" s="4"/>
      <c r="AY373" s="4"/>
      <c r="AZ373" s="4"/>
      <c r="BA373" s="4"/>
      <c r="BD373" s="4"/>
      <c r="BF373" s="4"/>
      <c r="BG373" s="4"/>
      <c r="BH373" s="4"/>
      <c r="BI373" s="4"/>
      <c r="BJ373" s="4"/>
      <c r="BL373" s="2"/>
      <c r="BM373" s="2"/>
      <c r="BN373" s="2"/>
      <c r="BO373" s="2"/>
      <c r="BP373" s="2"/>
      <c r="BQ373" s="2"/>
      <c r="BR373" s="2"/>
      <c r="BS373" s="2"/>
      <c r="BT373" s="2"/>
    </row>
    <row r="374" spans="1:72">
      <c r="A374" s="4"/>
      <c r="D374" s="4"/>
      <c r="E374" s="4"/>
      <c r="F374" s="4"/>
      <c r="J374" s="4"/>
      <c r="K374" s="4"/>
      <c r="P374" s="4"/>
      <c r="Q374" s="4"/>
      <c r="T374" s="4"/>
      <c r="U374" s="4"/>
      <c r="W374" s="4"/>
      <c r="Z374" s="4"/>
      <c r="AA374" s="4"/>
      <c r="AB374" s="4"/>
      <c r="AC374" s="4"/>
      <c r="AE374" s="4"/>
      <c r="AF374" s="4"/>
      <c r="AN374" s="4"/>
      <c r="AO374" s="4"/>
      <c r="AR374" s="4"/>
      <c r="AV374" s="4"/>
      <c r="AW374" s="4"/>
      <c r="AY374" s="4"/>
      <c r="AZ374" s="4"/>
      <c r="BA374" s="4"/>
      <c r="BD374" s="4"/>
      <c r="BF374" s="4"/>
      <c r="BG374" s="4"/>
      <c r="BH374" s="4"/>
      <c r="BI374" s="4"/>
      <c r="BJ374" s="4"/>
      <c r="BL374" s="2"/>
      <c r="BM374" s="2"/>
      <c r="BN374" s="2"/>
      <c r="BO374" s="2"/>
      <c r="BP374" s="2"/>
      <c r="BQ374" s="2"/>
      <c r="BR374" s="2"/>
      <c r="BS374" s="2"/>
      <c r="BT374" s="2"/>
    </row>
    <row r="375" spans="1:72">
      <c r="A375" s="4"/>
      <c r="D375" s="4"/>
      <c r="E375" s="4"/>
      <c r="F375" s="4"/>
      <c r="J375" s="4"/>
      <c r="K375" s="4"/>
      <c r="P375" s="4"/>
      <c r="Q375" s="4"/>
      <c r="T375" s="4"/>
      <c r="U375" s="4"/>
      <c r="W375" s="4"/>
      <c r="Z375" s="4"/>
      <c r="AA375" s="4"/>
      <c r="AB375" s="4"/>
      <c r="AC375" s="4"/>
      <c r="AE375" s="4"/>
      <c r="AF375" s="4"/>
      <c r="AN375" s="4"/>
      <c r="AO375" s="4"/>
      <c r="AR375" s="4"/>
      <c r="AV375" s="4"/>
      <c r="AW375" s="4"/>
      <c r="AY375" s="4"/>
      <c r="AZ375" s="4"/>
      <c r="BA375" s="4"/>
      <c r="BD375" s="4"/>
      <c r="BF375" s="4"/>
      <c r="BG375" s="4"/>
      <c r="BH375" s="4"/>
      <c r="BI375" s="4"/>
      <c r="BJ375" s="4"/>
      <c r="BL375" s="2"/>
      <c r="BM375" s="2"/>
      <c r="BN375" s="2"/>
      <c r="BO375" s="2"/>
      <c r="BP375" s="2"/>
      <c r="BQ375" s="2"/>
      <c r="BR375" s="2"/>
      <c r="BS375" s="2"/>
      <c r="BT375" s="2"/>
    </row>
    <row r="376" spans="1:72">
      <c r="A376" s="4"/>
      <c r="D376" s="4"/>
      <c r="E376" s="4"/>
      <c r="F376" s="4"/>
      <c r="J376" s="4"/>
      <c r="K376" s="4"/>
      <c r="P376" s="4"/>
      <c r="Q376" s="4"/>
      <c r="T376" s="4"/>
      <c r="U376" s="4"/>
      <c r="W376" s="4"/>
      <c r="Z376" s="4"/>
      <c r="AA376" s="4"/>
      <c r="AB376" s="4"/>
      <c r="AC376" s="4"/>
      <c r="AE376" s="4"/>
      <c r="AF376" s="4"/>
      <c r="AN376" s="4"/>
      <c r="AO376" s="4"/>
      <c r="AR376" s="4"/>
      <c r="AV376" s="4"/>
      <c r="AW376" s="4"/>
      <c r="AY376" s="4"/>
      <c r="AZ376" s="4"/>
      <c r="BA376" s="4"/>
      <c r="BD376" s="4"/>
      <c r="BF376" s="4"/>
      <c r="BG376" s="4"/>
      <c r="BH376" s="4"/>
      <c r="BI376" s="4"/>
      <c r="BJ376" s="4"/>
      <c r="BL376" s="2"/>
      <c r="BM376" s="2"/>
      <c r="BN376" s="2"/>
      <c r="BO376" s="2"/>
      <c r="BP376" s="2"/>
      <c r="BQ376" s="2"/>
      <c r="BR376" s="2"/>
      <c r="BS376" s="2"/>
      <c r="BT376" s="2"/>
    </row>
    <row r="377" spans="1:72">
      <c r="A377" s="4"/>
      <c r="D377" s="4"/>
      <c r="E377" s="4"/>
      <c r="F377" s="4"/>
      <c r="J377" s="4"/>
      <c r="K377" s="4"/>
      <c r="P377" s="4"/>
      <c r="Q377" s="4"/>
      <c r="T377" s="4"/>
      <c r="U377" s="4"/>
      <c r="W377" s="4"/>
      <c r="Z377" s="4"/>
      <c r="AA377" s="4"/>
      <c r="AB377" s="4"/>
      <c r="AC377" s="4"/>
      <c r="AE377" s="4"/>
      <c r="AF377" s="4"/>
      <c r="AN377" s="4"/>
      <c r="AO377" s="4"/>
      <c r="AR377" s="4"/>
      <c r="AV377" s="4"/>
      <c r="AW377" s="4"/>
      <c r="AY377" s="4"/>
      <c r="AZ377" s="4"/>
      <c r="BA377" s="4"/>
      <c r="BD377" s="4"/>
      <c r="BF377" s="4"/>
      <c r="BG377" s="4"/>
      <c r="BH377" s="4"/>
      <c r="BI377" s="4"/>
      <c r="BJ377" s="4"/>
      <c r="BL377" s="2"/>
      <c r="BM377" s="2"/>
      <c r="BN377" s="2"/>
      <c r="BO377" s="2"/>
      <c r="BP377" s="2"/>
      <c r="BQ377" s="2"/>
      <c r="BR377" s="2"/>
      <c r="BS377" s="2"/>
      <c r="BT377" s="2"/>
    </row>
    <row r="378" spans="1:72">
      <c r="A378" s="4"/>
      <c r="D378" s="4"/>
      <c r="E378" s="4"/>
      <c r="F378" s="4"/>
      <c r="J378" s="4"/>
      <c r="K378" s="4"/>
      <c r="P378" s="4"/>
      <c r="Q378" s="4"/>
      <c r="T378" s="4"/>
      <c r="U378" s="4"/>
      <c r="W378" s="4"/>
      <c r="Z378" s="4"/>
      <c r="AA378" s="4"/>
      <c r="AB378" s="4"/>
      <c r="AC378" s="4"/>
      <c r="AE378" s="4"/>
      <c r="AF378" s="4"/>
      <c r="AN378" s="4"/>
      <c r="AO378" s="4"/>
      <c r="AR378" s="4"/>
      <c r="AV378" s="4"/>
      <c r="AW378" s="4"/>
      <c r="AY378" s="4"/>
      <c r="AZ378" s="4"/>
      <c r="BA378" s="4"/>
      <c r="BD378" s="4"/>
      <c r="BF378" s="4"/>
      <c r="BG378" s="4"/>
      <c r="BH378" s="4"/>
      <c r="BI378" s="4"/>
      <c r="BJ378" s="4"/>
      <c r="BL378" s="2"/>
      <c r="BM378" s="2"/>
      <c r="BN378" s="2"/>
      <c r="BO378" s="2"/>
      <c r="BP378" s="2"/>
      <c r="BQ378" s="2"/>
      <c r="BR378" s="2"/>
      <c r="BS378" s="2"/>
      <c r="BT378" s="2"/>
    </row>
    <row r="379" spans="1:72">
      <c r="A379" s="4"/>
      <c r="D379" s="4"/>
      <c r="E379" s="4"/>
      <c r="F379" s="4"/>
      <c r="J379" s="4"/>
      <c r="K379" s="4"/>
      <c r="P379" s="4"/>
      <c r="Q379" s="4"/>
      <c r="T379" s="4"/>
      <c r="U379" s="4"/>
      <c r="W379" s="4"/>
      <c r="Z379" s="4"/>
      <c r="AA379" s="4"/>
      <c r="AB379" s="4"/>
      <c r="AC379" s="4"/>
      <c r="AE379" s="4"/>
      <c r="AF379" s="4"/>
      <c r="AN379" s="4"/>
      <c r="AO379" s="4"/>
      <c r="AR379" s="4"/>
      <c r="AV379" s="4"/>
      <c r="AW379" s="4"/>
      <c r="AY379" s="4"/>
      <c r="AZ379" s="4"/>
      <c r="BA379" s="4"/>
      <c r="BD379" s="4"/>
      <c r="BF379" s="4"/>
      <c r="BG379" s="4"/>
      <c r="BH379" s="4"/>
      <c r="BI379" s="4"/>
      <c r="BJ379" s="4"/>
      <c r="BL379" s="2"/>
      <c r="BM379" s="2"/>
      <c r="BN379" s="2"/>
      <c r="BO379" s="2"/>
      <c r="BP379" s="2"/>
      <c r="BQ379" s="2"/>
      <c r="BR379" s="2"/>
      <c r="BS379" s="2"/>
      <c r="BT379" s="2"/>
    </row>
    <row r="380" spans="1:72">
      <c r="A380" s="4"/>
      <c r="D380" s="4"/>
      <c r="E380" s="4"/>
      <c r="F380" s="4"/>
      <c r="J380" s="4"/>
      <c r="K380" s="4"/>
      <c r="P380" s="4"/>
      <c r="Q380" s="4"/>
      <c r="T380" s="4"/>
      <c r="U380" s="4"/>
      <c r="W380" s="4"/>
      <c r="Z380" s="4"/>
      <c r="AA380" s="4"/>
      <c r="AB380" s="4"/>
      <c r="AC380" s="4"/>
      <c r="AE380" s="4"/>
      <c r="AF380" s="4"/>
      <c r="AN380" s="4"/>
      <c r="AO380" s="4"/>
      <c r="AR380" s="4"/>
      <c r="AV380" s="4"/>
      <c r="AW380" s="4"/>
      <c r="AY380" s="4"/>
      <c r="AZ380" s="4"/>
      <c r="BA380" s="4"/>
      <c r="BD380" s="4"/>
      <c r="BF380" s="4"/>
      <c r="BG380" s="4"/>
      <c r="BH380" s="4"/>
      <c r="BI380" s="4"/>
      <c r="BJ380" s="4"/>
      <c r="BL380" s="2"/>
      <c r="BM380" s="2"/>
      <c r="BN380" s="2"/>
      <c r="BO380" s="2"/>
      <c r="BP380" s="2"/>
      <c r="BQ380" s="2"/>
      <c r="BR380" s="2"/>
      <c r="BS380" s="2"/>
      <c r="BT380" s="2"/>
    </row>
    <row r="381" spans="1:72">
      <c r="A381" s="4"/>
      <c r="D381" s="4"/>
      <c r="E381" s="4"/>
      <c r="F381" s="4"/>
      <c r="J381" s="4"/>
      <c r="K381" s="4"/>
      <c r="P381" s="4"/>
      <c r="Q381" s="4"/>
      <c r="T381" s="4"/>
      <c r="U381" s="4"/>
      <c r="W381" s="4"/>
      <c r="Z381" s="4"/>
      <c r="AA381" s="4"/>
      <c r="AB381" s="4"/>
      <c r="AC381" s="4"/>
      <c r="AE381" s="4"/>
      <c r="AF381" s="4"/>
      <c r="AN381" s="4"/>
      <c r="AO381" s="4"/>
      <c r="AR381" s="4"/>
      <c r="AV381" s="4"/>
      <c r="AW381" s="4"/>
      <c r="AY381" s="4"/>
      <c r="AZ381" s="4"/>
      <c r="BA381" s="4"/>
      <c r="BD381" s="4"/>
      <c r="BF381" s="4"/>
      <c r="BG381" s="4"/>
      <c r="BH381" s="4"/>
      <c r="BI381" s="4"/>
      <c r="BJ381" s="4"/>
      <c r="BL381" s="2"/>
      <c r="BM381" s="2"/>
      <c r="BN381" s="2"/>
      <c r="BO381" s="2"/>
      <c r="BP381" s="2"/>
      <c r="BQ381" s="2"/>
      <c r="BR381" s="2"/>
      <c r="BS381" s="2"/>
      <c r="BT381" s="2"/>
    </row>
    <row r="382" spans="1:72">
      <c r="A382" s="4"/>
      <c r="D382" s="4"/>
      <c r="E382" s="4"/>
      <c r="F382" s="4"/>
      <c r="J382" s="4"/>
      <c r="K382" s="4"/>
      <c r="P382" s="4"/>
      <c r="Q382" s="4"/>
      <c r="T382" s="4"/>
      <c r="U382" s="4"/>
      <c r="W382" s="4"/>
      <c r="Z382" s="4"/>
      <c r="AA382" s="4"/>
      <c r="AB382" s="4"/>
      <c r="AC382" s="4"/>
      <c r="AE382" s="4"/>
      <c r="AF382" s="4"/>
      <c r="AN382" s="4"/>
      <c r="AO382" s="4"/>
      <c r="AR382" s="4"/>
      <c r="AV382" s="4"/>
      <c r="AW382" s="4"/>
      <c r="AY382" s="4"/>
      <c r="AZ382" s="4"/>
      <c r="BA382" s="4"/>
      <c r="BD382" s="4"/>
      <c r="BF382" s="4"/>
      <c r="BG382" s="4"/>
      <c r="BH382" s="4"/>
      <c r="BI382" s="4"/>
      <c r="BJ382" s="4"/>
      <c r="BL382" s="2"/>
      <c r="BM382" s="2"/>
      <c r="BN382" s="2"/>
      <c r="BO382" s="2"/>
      <c r="BP382" s="2"/>
      <c r="BQ382" s="2"/>
      <c r="BR382" s="2"/>
      <c r="BS382" s="2"/>
      <c r="BT382" s="2"/>
    </row>
    <row r="383" spans="1:72">
      <c r="A383" s="4"/>
      <c r="D383" s="4"/>
      <c r="E383" s="4"/>
      <c r="F383" s="4"/>
      <c r="J383" s="4"/>
      <c r="K383" s="4"/>
      <c r="P383" s="4"/>
      <c r="Q383" s="4"/>
      <c r="T383" s="4"/>
      <c r="U383" s="4"/>
      <c r="W383" s="4"/>
      <c r="Z383" s="4"/>
      <c r="AA383" s="4"/>
      <c r="AB383" s="4"/>
      <c r="AC383" s="4"/>
      <c r="AE383" s="4"/>
      <c r="AF383" s="4"/>
      <c r="AN383" s="4"/>
      <c r="AO383" s="4"/>
      <c r="AR383" s="4"/>
      <c r="AV383" s="4"/>
      <c r="AW383" s="4"/>
      <c r="AY383" s="4"/>
      <c r="AZ383" s="4"/>
      <c r="BA383" s="4"/>
      <c r="BD383" s="4"/>
      <c r="BF383" s="4"/>
      <c r="BG383" s="4"/>
      <c r="BH383" s="4"/>
      <c r="BI383" s="4"/>
      <c r="BJ383" s="4"/>
      <c r="BL383" s="2"/>
      <c r="BM383" s="2"/>
      <c r="BN383" s="2"/>
      <c r="BO383" s="2"/>
      <c r="BP383" s="2"/>
      <c r="BQ383" s="2"/>
      <c r="BR383" s="2"/>
      <c r="BS383" s="2"/>
      <c r="BT383" s="2"/>
    </row>
    <row r="384" spans="1:72">
      <c r="A384" s="4"/>
      <c r="D384" s="4"/>
      <c r="E384" s="4"/>
      <c r="F384" s="4"/>
      <c r="J384" s="4"/>
      <c r="K384" s="4"/>
      <c r="P384" s="4"/>
      <c r="Q384" s="4"/>
      <c r="T384" s="4"/>
      <c r="U384" s="4"/>
      <c r="W384" s="4"/>
      <c r="Z384" s="4"/>
      <c r="AA384" s="4"/>
      <c r="AB384" s="4"/>
      <c r="AC384" s="4"/>
      <c r="AE384" s="4"/>
      <c r="AF384" s="4"/>
      <c r="AN384" s="4"/>
      <c r="AO384" s="4"/>
      <c r="AR384" s="4"/>
      <c r="AV384" s="4"/>
      <c r="AW384" s="4"/>
      <c r="AY384" s="4"/>
      <c r="AZ384" s="4"/>
      <c r="BA384" s="4"/>
      <c r="BD384" s="4"/>
      <c r="BF384" s="4"/>
      <c r="BG384" s="4"/>
      <c r="BH384" s="4"/>
      <c r="BI384" s="4"/>
      <c r="BJ384" s="4"/>
      <c r="BL384" s="2"/>
      <c r="BM384" s="2"/>
      <c r="BN384" s="2"/>
      <c r="BO384" s="2"/>
      <c r="BP384" s="2"/>
      <c r="BQ384" s="2"/>
      <c r="BR384" s="2"/>
      <c r="BS384" s="2"/>
      <c r="BT384" s="2"/>
    </row>
    <row r="385" spans="1:72">
      <c r="A385" s="4"/>
      <c r="D385" s="4"/>
      <c r="E385" s="4"/>
      <c r="F385" s="4"/>
      <c r="J385" s="4"/>
      <c r="K385" s="4"/>
      <c r="P385" s="4"/>
      <c r="Q385" s="4"/>
      <c r="T385" s="4"/>
      <c r="U385" s="4"/>
      <c r="W385" s="4"/>
      <c r="Z385" s="4"/>
      <c r="AA385" s="4"/>
      <c r="AB385" s="4"/>
      <c r="AC385" s="4"/>
      <c r="AE385" s="4"/>
      <c r="AF385" s="4"/>
      <c r="AN385" s="4"/>
      <c r="AO385" s="4"/>
      <c r="AR385" s="4"/>
      <c r="AV385" s="4"/>
      <c r="AW385" s="4"/>
      <c r="AY385" s="4"/>
      <c r="AZ385" s="4"/>
      <c r="BA385" s="4"/>
      <c r="BD385" s="4"/>
      <c r="BF385" s="4"/>
      <c r="BG385" s="4"/>
      <c r="BH385" s="4"/>
      <c r="BI385" s="4"/>
      <c r="BJ385" s="4"/>
      <c r="BL385" s="2"/>
      <c r="BM385" s="2"/>
      <c r="BN385" s="2"/>
      <c r="BO385" s="2"/>
      <c r="BP385" s="2"/>
      <c r="BQ385" s="2"/>
      <c r="BR385" s="2"/>
      <c r="BS385" s="2"/>
      <c r="BT385" s="2"/>
    </row>
    <row r="386" spans="1:72">
      <c r="A386" s="4"/>
      <c r="D386" s="4"/>
      <c r="E386" s="4"/>
      <c r="F386" s="4"/>
      <c r="J386" s="4"/>
      <c r="K386" s="4"/>
      <c r="P386" s="4"/>
      <c r="Q386" s="4"/>
      <c r="T386" s="4"/>
      <c r="U386" s="4"/>
      <c r="W386" s="4"/>
      <c r="Z386" s="4"/>
      <c r="AA386" s="4"/>
      <c r="AB386" s="4"/>
      <c r="AC386" s="4"/>
      <c r="AE386" s="4"/>
      <c r="AF386" s="4"/>
      <c r="AN386" s="4"/>
      <c r="AO386" s="4"/>
      <c r="AR386" s="4"/>
      <c r="AV386" s="4"/>
      <c r="AW386" s="4"/>
      <c r="AY386" s="4"/>
      <c r="AZ386" s="4"/>
      <c r="BA386" s="4"/>
      <c r="BD386" s="4"/>
      <c r="BF386" s="4"/>
      <c r="BG386" s="4"/>
      <c r="BH386" s="4"/>
      <c r="BI386" s="4"/>
      <c r="BJ386" s="4"/>
      <c r="BL386" s="2"/>
      <c r="BM386" s="2"/>
      <c r="BN386" s="2"/>
      <c r="BO386" s="2"/>
      <c r="BP386" s="2"/>
      <c r="BQ386" s="2"/>
      <c r="BR386" s="2"/>
      <c r="BS386" s="2"/>
      <c r="BT386" s="2"/>
    </row>
    <row r="387" spans="1:72">
      <c r="A387" s="4"/>
      <c r="D387" s="4"/>
      <c r="E387" s="4"/>
      <c r="F387" s="4"/>
      <c r="J387" s="4"/>
      <c r="K387" s="4"/>
      <c r="P387" s="4"/>
      <c r="Q387" s="4"/>
      <c r="T387" s="4"/>
      <c r="U387" s="4"/>
      <c r="W387" s="4"/>
      <c r="Z387" s="4"/>
      <c r="AA387" s="4"/>
      <c r="AB387" s="4"/>
      <c r="AC387" s="4"/>
      <c r="AE387" s="4"/>
      <c r="AF387" s="4"/>
      <c r="AN387" s="4"/>
      <c r="AO387" s="4"/>
      <c r="AR387" s="4"/>
      <c r="AV387" s="4"/>
      <c r="AW387" s="4"/>
      <c r="AY387" s="4"/>
      <c r="AZ387" s="4"/>
      <c r="BA387" s="4"/>
      <c r="BD387" s="4"/>
      <c r="BF387" s="4"/>
      <c r="BG387" s="4"/>
      <c r="BH387" s="4"/>
      <c r="BI387" s="4"/>
      <c r="BJ387" s="4"/>
      <c r="BL387" s="2"/>
      <c r="BM387" s="2"/>
      <c r="BN387" s="2"/>
      <c r="BO387" s="2"/>
      <c r="BP387" s="2"/>
      <c r="BQ387" s="2"/>
      <c r="BR387" s="2"/>
      <c r="BS387" s="2"/>
      <c r="BT387" s="2"/>
    </row>
    <row r="388" spans="1:72">
      <c r="A388" s="4"/>
      <c r="D388" s="4"/>
      <c r="E388" s="4"/>
      <c r="F388" s="4"/>
      <c r="J388" s="4"/>
      <c r="K388" s="4"/>
      <c r="P388" s="4"/>
      <c r="Q388" s="4"/>
      <c r="T388" s="4"/>
      <c r="U388" s="4"/>
      <c r="W388" s="4"/>
      <c r="Z388" s="4"/>
      <c r="AA388" s="4"/>
      <c r="AB388" s="4"/>
      <c r="AC388" s="4"/>
      <c r="AE388" s="4"/>
      <c r="AF388" s="4"/>
      <c r="AN388" s="4"/>
      <c r="AO388" s="4"/>
      <c r="AR388" s="4"/>
      <c r="AV388" s="4"/>
      <c r="AW388" s="4"/>
      <c r="AY388" s="4"/>
      <c r="AZ388" s="4"/>
      <c r="BA388" s="4"/>
      <c r="BD388" s="4"/>
      <c r="BF388" s="4"/>
      <c r="BG388" s="4"/>
      <c r="BH388" s="4"/>
      <c r="BI388" s="4"/>
      <c r="BJ388" s="4"/>
      <c r="BL388" s="2"/>
      <c r="BM388" s="2"/>
      <c r="BN388" s="2"/>
      <c r="BO388" s="2"/>
      <c r="BP388" s="2"/>
      <c r="BQ388" s="2"/>
      <c r="BR388" s="2"/>
      <c r="BS388" s="2"/>
      <c r="BT388" s="2"/>
    </row>
    <row r="389" spans="1:72">
      <c r="A389" s="4"/>
      <c r="D389" s="4"/>
      <c r="E389" s="4"/>
      <c r="F389" s="4"/>
      <c r="J389" s="4"/>
      <c r="K389" s="4"/>
      <c r="P389" s="4"/>
      <c r="Q389" s="4"/>
      <c r="T389" s="4"/>
      <c r="U389" s="4"/>
      <c r="W389" s="4"/>
      <c r="Z389" s="4"/>
      <c r="AA389" s="4"/>
      <c r="AB389" s="4"/>
      <c r="AC389" s="4"/>
      <c r="AE389" s="4"/>
      <c r="AF389" s="4"/>
      <c r="AN389" s="4"/>
      <c r="AO389" s="4"/>
      <c r="AR389" s="4"/>
      <c r="AV389" s="4"/>
      <c r="AW389" s="4"/>
      <c r="AY389" s="4"/>
      <c r="AZ389" s="4"/>
      <c r="BA389" s="4"/>
      <c r="BD389" s="4"/>
      <c r="BF389" s="4"/>
      <c r="BG389" s="4"/>
      <c r="BH389" s="4"/>
      <c r="BI389" s="4"/>
      <c r="BJ389" s="4"/>
      <c r="BL389" s="2"/>
      <c r="BM389" s="2"/>
      <c r="BN389" s="2"/>
      <c r="BO389" s="2"/>
      <c r="BP389" s="2"/>
      <c r="BQ389" s="2"/>
      <c r="BR389" s="2"/>
      <c r="BS389" s="2"/>
      <c r="BT389" s="2"/>
    </row>
    <row r="390" spans="1:72">
      <c r="A390" s="4"/>
      <c r="D390" s="4"/>
      <c r="E390" s="4"/>
      <c r="F390" s="4"/>
      <c r="J390" s="4"/>
      <c r="K390" s="4"/>
      <c r="P390" s="4"/>
      <c r="Q390" s="4"/>
      <c r="T390" s="4"/>
      <c r="U390" s="4"/>
      <c r="W390" s="4"/>
      <c r="Z390" s="4"/>
      <c r="AA390" s="4"/>
      <c r="AB390" s="4"/>
      <c r="AC390" s="4"/>
      <c r="AE390" s="4"/>
      <c r="AF390" s="4"/>
      <c r="AN390" s="4"/>
      <c r="AO390" s="4"/>
      <c r="AR390" s="4"/>
      <c r="AV390" s="4"/>
      <c r="AW390" s="4"/>
      <c r="AY390" s="4"/>
      <c r="AZ390" s="4"/>
      <c r="BA390" s="4"/>
      <c r="BD390" s="4"/>
      <c r="BF390" s="4"/>
      <c r="BG390" s="4"/>
      <c r="BH390" s="4"/>
      <c r="BI390" s="4"/>
      <c r="BJ390" s="4"/>
      <c r="BL390" s="2"/>
      <c r="BM390" s="2"/>
      <c r="BN390" s="2"/>
      <c r="BO390" s="2"/>
      <c r="BP390" s="2"/>
      <c r="BQ390" s="2"/>
      <c r="BR390" s="2"/>
      <c r="BS390" s="2"/>
      <c r="BT390" s="2"/>
    </row>
    <row r="391" spans="1:72">
      <c r="A391" s="4"/>
      <c r="D391" s="4"/>
      <c r="E391" s="4"/>
      <c r="F391" s="4"/>
      <c r="J391" s="4"/>
      <c r="K391" s="4"/>
      <c r="P391" s="4"/>
      <c r="Q391" s="4"/>
      <c r="T391" s="4"/>
      <c r="U391" s="4"/>
      <c r="W391" s="4"/>
      <c r="Z391" s="4"/>
      <c r="AA391" s="4"/>
      <c r="AB391" s="4"/>
      <c r="AC391" s="4"/>
      <c r="AE391" s="4"/>
      <c r="AF391" s="4"/>
      <c r="AN391" s="4"/>
      <c r="AO391" s="4"/>
      <c r="AR391" s="4"/>
      <c r="AV391" s="4"/>
      <c r="AW391" s="4"/>
      <c r="AY391" s="4"/>
      <c r="AZ391" s="4"/>
      <c r="BA391" s="4"/>
      <c r="BD391" s="4"/>
      <c r="BF391" s="4"/>
      <c r="BG391" s="4"/>
      <c r="BH391" s="4"/>
      <c r="BI391" s="4"/>
      <c r="BJ391" s="4"/>
      <c r="BL391" s="2"/>
      <c r="BM391" s="2"/>
      <c r="BN391" s="2"/>
      <c r="BO391" s="2"/>
      <c r="BP391" s="2"/>
      <c r="BQ391" s="2"/>
      <c r="BR391" s="2"/>
      <c r="BS391" s="2"/>
      <c r="BT391" s="2"/>
    </row>
    <row r="392" spans="1:72">
      <c r="A392" s="4"/>
      <c r="D392" s="4"/>
      <c r="E392" s="4"/>
      <c r="F392" s="4"/>
      <c r="J392" s="4"/>
      <c r="K392" s="4"/>
      <c r="P392" s="4"/>
      <c r="Q392" s="4"/>
      <c r="T392" s="4"/>
      <c r="U392" s="4"/>
      <c r="W392" s="4"/>
      <c r="Z392" s="4"/>
      <c r="AA392" s="4"/>
      <c r="AB392" s="4"/>
      <c r="AC392" s="4"/>
      <c r="AE392" s="4"/>
      <c r="AF392" s="4"/>
      <c r="AN392" s="4"/>
      <c r="AO392" s="4"/>
      <c r="AR392" s="4"/>
      <c r="AV392" s="4"/>
      <c r="AW392" s="4"/>
      <c r="AY392" s="4"/>
      <c r="AZ392" s="4"/>
      <c r="BA392" s="4"/>
      <c r="BD392" s="4"/>
      <c r="BF392" s="4"/>
      <c r="BG392" s="4"/>
      <c r="BH392" s="4"/>
      <c r="BI392" s="4"/>
      <c r="BJ392" s="4"/>
      <c r="BL392" s="2"/>
      <c r="BM392" s="2"/>
      <c r="BN392" s="2"/>
      <c r="BO392" s="2"/>
      <c r="BP392" s="2"/>
      <c r="BQ392" s="2"/>
      <c r="BR392" s="2"/>
      <c r="BS392" s="2"/>
      <c r="BT392" s="2"/>
    </row>
    <row r="393" spans="1:72">
      <c r="A393" s="4"/>
      <c r="D393" s="4"/>
      <c r="E393" s="4"/>
      <c r="F393" s="4"/>
      <c r="J393" s="4"/>
      <c r="K393" s="4"/>
      <c r="P393" s="4"/>
      <c r="Q393" s="4"/>
      <c r="T393" s="4"/>
      <c r="U393" s="4"/>
      <c r="W393" s="4"/>
      <c r="Z393" s="4"/>
      <c r="AA393" s="4"/>
      <c r="AB393" s="4"/>
      <c r="AC393" s="4"/>
      <c r="AE393" s="4"/>
      <c r="AF393" s="4"/>
      <c r="AN393" s="4"/>
      <c r="AO393" s="4"/>
      <c r="AR393" s="4"/>
      <c r="AV393" s="4"/>
      <c r="AW393" s="4"/>
      <c r="AY393" s="4"/>
      <c r="AZ393" s="4"/>
      <c r="BA393" s="4"/>
      <c r="BD393" s="4"/>
      <c r="BF393" s="4"/>
      <c r="BG393" s="4"/>
      <c r="BH393" s="4"/>
      <c r="BI393" s="4"/>
      <c r="BJ393" s="4"/>
      <c r="BL393" s="2"/>
      <c r="BM393" s="2"/>
      <c r="BN393" s="2"/>
      <c r="BO393" s="2"/>
      <c r="BP393" s="2"/>
      <c r="BQ393" s="2"/>
      <c r="BR393" s="2"/>
      <c r="BS393" s="2"/>
      <c r="BT393" s="2"/>
    </row>
    <row r="394" spans="1:72">
      <c r="A394" s="4"/>
      <c r="D394" s="4"/>
      <c r="E394" s="4"/>
      <c r="F394" s="4"/>
      <c r="J394" s="4"/>
      <c r="K394" s="4"/>
      <c r="P394" s="4"/>
      <c r="Q394" s="4"/>
      <c r="T394" s="4"/>
      <c r="U394" s="4"/>
      <c r="W394" s="4"/>
      <c r="Z394" s="4"/>
      <c r="AA394" s="4"/>
      <c r="AB394" s="4"/>
      <c r="AC394" s="4"/>
      <c r="AE394" s="4"/>
      <c r="AF394" s="4"/>
      <c r="AN394" s="4"/>
      <c r="AO394" s="4"/>
      <c r="AR394" s="4"/>
      <c r="AV394" s="4"/>
      <c r="AW394" s="4"/>
      <c r="AY394" s="4"/>
      <c r="AZ394" s="4"/>
      <c r="BA394" s="4"/>
      <c r="BD394" s="4"/>
      <c r="BF394" s="4"/>
      <c r="BG394" s="4"/>
      <c r="BH394" s="4"/>
      <c r="BI394" s="4"/>
      <c r="BJ394" s="4"/>
      <c r="BL394" s="2"/>
      <c r="BM394" s="2"/>
      <c r="BN394" s="2"/>
      <c r="BO394" s="2"/>
      <c r="BP394" s="2"/>
      <c r="BQ394" s="2"/>
      <c r="BR394" s="2"/>
      <c r="BS394" s="2"/>
      <c r="BT394" s="2"/>
    </row>
    <row r="395" spans="1:72">
      <c r="A395" s="4"/>
      <c r="D395" s="4"/>
      <c r="E395" s="4"/>
      <c r="F395" s="4"/>
      <c r="J395" s="4"/>
      <c r="K395" s="4"/>
      <c r="P395" s="4"/>
      <c r="Q395" s="4"/>
      <c r="T395" s="4"/>
      <c r="U395" s="4"/>
      <c r="W395" s="4"/>
      <c r="Z395" s="4"/>
      <c r="AA395" s="4"/>
      <c r="AB395" s="4"/>
      <c r="AC395" s="4"/>
      <c r="AE395" s="4"/>
      <c r="AF395" s="4"/>
      <c r="AN395" s="4"/>
      <c r="AO395" s="4"/>
      <c r="AR395" s="4"/>
      <c r="AV395" s="4"/>
      <c r="AW395" s="4"/>
      <c r="AY395" s="4"/>
      <c r="AZ395" s="4"/>
      <c r="BA395" s="4"/>
      <c r="BD395" s="4"/>
      <c r="BF395" s="4"/>
      <c r="BG395" s="4"/>
      <c r="BH395" s="4"/>
      <c r="BI395" s="4"/>
      <c r="BJ395" s="4"/>
      <c r="BL395" s="2"/>
      <c r="BM395" s="2"/>
      <c r="BN395" s="2"/>
      <c r="BO395" s="2"/>
      <c r="BP395" s="2"/>
      <c r="BQ395" s="2"/>
      <c r="BR395" s="2"/>
      <c r="BS395" s="2"/>
      <c r="BT395" s="2"/>
    </row>
    <row r="396" spans="1:72">
      <c r="A396" s="4"/>
      <c r="D396" s="4"/>
      <c r="E396" s="4"/>
      <c r="F396" s="4"/>
      <c r="J396" s="4"/>
      <c r="K396" s="4"/>
      <c r="P396" s="4"/>
      <c r="Q396" s="4"/>
      <c r="T396" s="4"/>
      <c r="U396" s="4"/>
      <c r="W396" s="4"/>
      <c r="Z396" s="4"/>
      <c r="AA396" s="4"/>
      <c r="AB396" s="4"/>
      <c r="AC396" s="4"/>
      <c r="AE396" s="4"/>
      <c r="AF396" s="4"/>
      <c r="AN396" s="4"/>
      <c r="AO396" s="4"/>
      <c r="AR396" s="4"/>
      <c r="AV396" s="4"/>
      <c r="AW396" s="4"/>
      <c r="AY396" s="4"/>
      <c r="AZ396" s="4"/>
      <c r="BA396" s="4"/>
      <c r="BD396" s="4"/>
      <c r="BF396" s="4"/>
      <c r="BG396" s="4"/>
      <c r="BH396" s="4"/>
      <c r="BI396" s="4"/>
      <c r="BJ396" s="4"/>
      <c r="BL396" s="2"/>
      <c r="BM396" s="2"/>
      <c r="BN396" s="2"/>
      <c r="BO396" s="2"/>
      <c r="BP396" s="2"/>
      <c r="BQ396" s="2"/>
      <c r="BR396" s="2"/>
      <c r="BS396" s="2"/>
      <c r="BT396" s="2"/>
    </row>
    <row r="397" spans="1:72">
      <c r="A397" s="4"/>
      <c r="D397" s="4"/>
      <c r="E397" s="4"/>
      <c r="F397" s="4"/>
      <c r="J397" s="4"/>
      <c r="K397" s="4"/>
      <c r="P397" s="4"/>
      <c r="Q397" s="4"/>
      <c r="T397" s="4"/>
      <c r="U397" s="4"/>
      <c r="W397" s="4"/>
      <c r="Z397" s="4"/>
      <c r="AA397" s="4"/>
      <c r="AB397" s="4"/>
      <c r="AC397" s="4"/>
      <c r="AE397" s="4"/>
      <c r="AF397" s="4"/>
      <c r="AN397" s="4"/>
      <c r="AO397" s="4"/>
      <c r="AR397" s="4"/>
      <c r="AV397" s="4"/>
      <c r="AW397" s="4"/>
      <c r="AY397" s="4"/>
      <c r="AZ397" s="4"/>
      <c r="BA397" s="4"/>
      <c r="BD397" s="4"/>
      <c r="BF397" s="4"/>
      <c r="BG397" s="4"/>
      <c r="BH397" s="4"/>
      <c r="BI397" s="4"/>
      <c r="BJ397" s="4"/>
      <c r="BL397" s="2"/>
      <c r="BM397" s="2"/>
      <c r="BN397" s="2"/>
      <c r="BO397" s="2"/>
      <c r="BP397" s="2"/>
      <c r="BQ397" s="2"/>
      <c r="BR397" s="2"/>
      <c r="BS397" s="2"/>
      <c r="BT397" s="2"/>
    </row>
    <row r="398" spans="1:72">
      <c r="A398" s="4"/>
      <c r="D398" s="4"/>
      <c r="E398" s="4"/>
      <c r="F398" s="4"/>
      <c r="J398" s="4"/>
      <c r="K398" s="4"/>
      <c r="P398" s="4"/>
      <c r="Q398" s="4"/>
      <c r="T398" s="4"/>
      <c r="U398" s="4"/>
      <c r="W398" s="4"/>
      <c r="Z398" s="4"/>
      <c r="AA398" s="4"/>
      <c r="AB398" s="4"/>
      <c r="AC398" s="4"/>
      <c r="AE398" s="4"/>
      <c r="AF398" s="4"/>
      <c r="AN398" s="4"/>
      <c r="AO398" s="4"/>
      <c r="AR398" s="4"/>
      <c r="AV398" s="4"/>
      <c r="AW398" s="4"/>
      <c r="AY398" s="4"/>
      <c r="AZ398" s="4"/>
      <c r="BA398" s="4"/>
      <c r="BD398" s="4"/>
      <c r="BF398" s="4"/>
      <c r="BG398" s="4"/>
      <c r="BH398" s="4"/>
      <c r="BI398" s="4"/>
      <c r="BJ398" s="4"/>
      <c r="BL398" s="2"/>
      <c r="BM398" s="2"/>
      <c r="BN398" s="2"/>
      <c r="BO398" s="2"/>
      <c r="BP398" s="2"/>
      <c r="BQ398" s="2"/>
      <c r="BR398" s="2"/>
      <c r="BS398" s="2"/>
      <c r="BT398" s="2"/>
    </row>
    <row r="399" spans="1:72">
      <c r="A399" s="4"/>
      <c r="D399" s="4"/>
      <c r="E399" s="4"/>
      <c r="F399" s="4"/>
      <c r="J399" s="4"/>
      <c r="K399" s="4"/>
      <c r="P399" s="4"/>
      <c r="Q399" s="4"/>
      <c r="T399" s="4"/>
      <c r="U399" s="4"/>
      <c r="W399" s="4"/>
      <c r="Z399" s="4"/>
      <c r="AA399" s="4"/>
      <c r="AB399" s="4"/>
      <c r="AC399" s="4"/>
      <c r="AE399" s="4"/>
      <c r="AF399" s="4"/>
      <c r="AN399" s="4"/>
      <c r="AO399" s="4"/>
      <c r="AR399" s="4"/>
      <c r="AV399" s="4"/>
      <c r="AW399" s="4"/>
      <c r="AY399" s="4"/>
      <c r="AZ399" s="4"/>
      <c r="BA399" s="4"/>
      <c r="BD399" s="4"/>
      <c r="BF399" s="4"/>
      <c r="BG399" s="4"/>
      <c r="BH399" s="4"/>
      <c r="BI399" s="4"/>
      <c r="BJ399" s="4"/>
      <c r="BL399" s="2"/>
      <c r="BM399" s="2"/>
      <c r="BN399" s="2"/>
      <c r="BO399" s="2"/>
      <c r="BP399" s="2"/>
      <c r="BQ399" s="2"/>
      <c r="BR399" s="2"/>
      <c r="BS399" s="2"/>
      <c r="BT399" s="2"/>
    </row>
    <row r="400" spans="1:72">
      <c r="A400" s="4"/>
      <c r="D400" s="4"/>
      <c r="E400" s="4"/>
      <c r="F400" s="4"/>
      <c r="J400" s="4"/>
      <c r="K400" s="4"/>
      <c r="P400" s="4"/>
      <c r="Q400" s="4"/>
      <c r="T400" s="4"/>
      <c r="U400" s="4"/>
      <c r="W400" s="4"/>
      <c r="Z400" s="4"/>
      <c r="AA400" s="4"/>
      <c r="AB400" s="4"/>
      <c r="AC400" s="4"/>
      <c r="AE400" s="4"/>
      <c r="AF400" s="4"/>
      <c r="AN400" s="4"/>
      <c r="AO400" s="4"/>
      <c r="AR400" s="4"/>
      <c r="AV400" s="4"/>
      <c r="AW400" s="4"/>
      <c r="AY400" s="4"/>
      <c r="AZ400" s="4"/>
      <c r="BA400" s="4"/>
      <c r="BD400" s="4"/>
      <c r="BF400" s="4"/>
      <c r="BG400" s="4"/>
      <c r="BH400" s="4"/>
      <c r="BI400" s="4"/>
      <c r="BJ400" s="4"/>
      <c r="BL400" s="2"/>
      <c r="BM400" s="2"/>
      <c r="BN400" s="2"/>
      <c r="BO400" s="2"/>
      <c r="BP400" s="2"/>
      <c r="BQ400" s="2"/>
      <c r="BR400" s="2"/>
      <c r="BS400" s="2"/>
      <c r="BT400" s="2"/>
    </row>
    <row r="401" spans="1:72">
      <c r="A401" s="4"/>
      <c r="D401" s="4"/>
      <c r="E401" s="4"/>
      <c r="F401" s="4"/>
      <c r="J401" s="4"/>
      <c r="K401" s="4"/>
      <c r="P401" s="4"/>
      <c r="Q401" s="4"/>
      <c r="T401" s="4"/>
      <c r="U401" s="4"/>
      <c r="W401" s="4"/>
      <c r="Z401" s="4"/>
      <c r="AA401" s="4"/>
      <c r="AB401" s="4"/>
      <c r="AC401" s="4"/>
      <c r="AE401" s="4"/>
      <c r="AF401" s="4"/>
      <c r="AN401" s="4"/>
      <c r="AO401" s="4"/>
      <c r="AR401" s="4"/>
      <c r="AV401" s="4"/>
      <c r="AW401" s="4"/>
      <c r="AY401" s="4"/>
      <c r="AZ401" s="4"/>
      <c r="BA401" s="4"/>
      <c r="BD401" s="4"/>
      <c r="BF401" s="4"/>
      <c r="BG401" s="4"/>
      <c r="BH401" s="4"/>
      <c r="BI401" s="4"/>
      <c r="BJ401" s="4"/>
      <c r="BL401" s="2"/>
      <c r="BM401" s="2"/>
      <c r="BN401" s="2"/>
      <c r="BO401" s="2"/>
      <c r="BP401" s="2"/>
      <c r="BQ401" s="2"/>
      <c r="BR401" s="2"/>
      <c r="BS401" s="2"/>
      <c r="BT401" s="2"/>
    </row>
    <row r="402" spans="1:72">
      <c r="A402" s="4"/>
      <c r="D402" s="4"/>
      <c r="E402" s="4"/>
      <c r="F402" s="4"/>
      <c r="J402" s="4"/>
      <c r="K402" s="4"/>
      <c r="P402" s="4"/>
      <c r="Q402" s="4"/>
      <c r="T402" s="4"/>
      <c r="U402" s="4"/>
      <c r="W402" s="4"/>
      <c r="Z402" s="4"/>
      <c r="AA402" s="4"/>
      <c r="AB402" s="4"/>
      <c r="AC402" s="4"/>
      <c r="AE402" s="4"/>
      <c r="AF402" s="4"/>
      <c r="AN402" s="4"/>
      <c r="AO402" s="4"/>
      <c r="AR402" s="4"/>
      <c r="AV402" s="4"/>
      <c r="AW402" s="4"/>
      <c r="AY402" s="4"/>
      <c r="AZ402" s="4"/>
      <c r="BA402" s="4"/>
      <c r="BD402" s="4"/>
      <c r="BF402" s="4"/>
      <c r="BG402" s="4"/>
      <c r="BH402" s="4"/>
      <c r="BI402" s="4"/>
      <c r="BJ402" s="4"/>
      <c r="BL402" s="2"/>
      <c r="BM402" s="2"/>
      <c r="BN402" s="2"/>
      <c r="BO402" s="2"/>
      <c r="BP402" s="2"/>
      <c r="BQ402" s="2"/>
      <c r="BR402" s="2"/>
      <c r="BS402" s="2"/>
      <c r="BT402" s="2"/>
    </row>
    <row r="403" spans="1:72">
      <c r="A403" s="4"/>
      <c r="D403" s="4"/>
      <c r="E403" s="4"/>
      <c r="F403" s="4"/>
      <c r="J403" s="4"/>
      <c r="K403" s="4"/>
      <c r="P403" s="4"/>
      <c r="Q403" s="4"/>
      <c r="T403" s="4"/>
      <c r="U403" s="4"/>
      <c r="W403" s="4"/>
      <c r="Z403" s="4"/>
      <c r="AA403" s="4"/>
      <c r="AB403" s="4"/>
      <c r="AC403" s="4"/>
      <c r="AE403" s="4"/>
      <c r="AF403" s="4"/>
      <c r="AN403" s="4"/>
      <c r="AO403" s="4"/>
      <c r="AR403" s="4"/>
      <c r="AV403" s="4"/>
      <c r="AW403" s="4"/>
      <c r="AY403" s="4"/>
      <c r="AZ403" s="4"/>
      <c r="BA403" s="4"/>
      <c r="BD403" s="4"/>
      <c r="BF403" s="4"/>
      <c r="BG403" s="4"/>
      <c r="BH403" s="4"/>
      <c r="BI403" s="4"/>
      <c r="BJ403" s="4"/>
      <c r="BL403" s="2"/>
      <c r="BM403" s="2"/>
      <c r="BN403" s="2"/>
      <c r="BO403" s="2"/>
      <c r="BP403" s="2"/>
      <c r="BQ403" s="2"/>
      <c r="BR403" s="2"/>
      <c r="BS403" s="2"/>
      <c r="BT403" s="2"/>
    </row>
    <row r="404" spans="1:72">
      <c r="A404" s="4"/>
      <c r="D404" s="4"/>
      <c r="E404" s="4"/>
      <c r="F404" s="4"/>
      <c r="J404" s="4"/>
      <c r="K404" s="4"/>
      <c r="P404" s="4"/>
      <c r="Q404" s="4"/>
      <c r="T404" s="4"/>
      <c r="U404" s="4"/>
      <c r="W404" s="4"/>
      <c r="Z404" s="4"/>
      <c r="AA404" s="4"/>
      <c r="AB404" s="4"/>
      <c r="AC404" s="4"/>
      <c r="AE404" s="4"/>
      <c r="AF404" s="4"/>
      <c r="AN404" s="4"/>
      <c r="AO404" s="4"/>
      <c r="AR404" s="4"/>
      <c r="AV404" s="4"/>
      <c r="AW404" s="4"/>
      <c r="AY404" s="4"/>
      <c r="AZ404" s="4"/>
      <c r="BA404" s="4"/>
      <c r="BD404" s="4"/>
      <c r="BF404" s="4"/>
      <c r="BG404" s="4"/>
      <c r="BH404" s="4"/>
      <c r="BI404" s="4"/>
      <c r="BJ404" s="4"/>
      <c r="BL404" s="2"/>
      <c r="BM404" s="2"/>
      <c r="BN404" s="2"/>
      <c r="BO404" s="2"/>
      <c r="BP404" s="2"/>
      <c r="BQ404" s="2"/>
      <c r="BR404" s="2"/>
      <c r="BS404" s="2"/>
      <c r="BT404" s="2"/>
    </row>
    <row r="405" spans="1:72">
      <c r="A405" s="4"/>
      <c r="D405" s="4"/>
      <c r="E405" s="4"/>
      <c r="F405" s="4"/>
      <c r="J405" s="4"/>
      <c r="K405" s="4"/>
      <c r="P405" s="4"/>
      <c r="Q405" s="4"/>
      <c r="T405" s="4"/>
      <c r="U405" s="4"/>
      <c r="W405" s="4"/>
      <c r="Z405" s="4"/>
      <c r="AA405" s="4"/>
      <c r="AB405" s="4"/>
      <c r="AC405" s="4"/>
      <c r="AE405" s="4"/>
      <c r="AF405" s="4"/>
      <c r="AN405" s="4"/>
      <c r="AO405" s="4"/>
      <c r="AR405" s="4"/>
      <c r="AV405" s="4"/>
      <c r="AW405" s="4"/>
      <c r="AY405" s="4"/>
      <c r="AZ405" s="4"/>
      <c r="BA405" s="4"/>
      <c r="BD405" s="4"/>
      <c r="BF405" s="4"/>
      <c r="BG405" s="4"/>
      <c r="BH405" s="4"/>
      <c r="BI405" s="4"/>
      <c r="BJ405" s="4"/>
      <c r="BL405" s="2"/>
      <c r="BM405" s="2"/>
      <c r="BN405" s="2"/>
      <c r="BO405" s="2"/>
      <c r="BP405" s="2"/>
      <c r="BQ405" s="2"/>
      <c r="BR405" s="2"/>
      <c r="BS405" s="2"/>
      <c r="BT405" s="2"/>
    </row>
    <row r="406" spans="1:72">
      <c r="A406" s="4"/>
      <c r="D406" s="4"/>
      <c r="E406" s="4"/>
      <c r="F406" s="4"/>
      <c r="J406" s="4"/>
      <c r="K406" s="4"/>
      <c r="P406" s="4"/>
      <c r="Q406" s="4"/>
      <c r="T406" s="4"/>
      <c r="U406" s="4"/>
      <c r="W406" s="4"/>
      <c r="Z406" s="4"/>
      <c r="AA406" s="4"/>
      <c r="AB406" s="4"/>
      <c r="AC406" s="4"/>
      <c r="AE406" s="4"/>
      <c r="AF406" s="4"/>
      <c r="AN406" s="4"/>
      <c r="AO406" s="4"/>
      <c r="AR406" s="4"/>
      <c r="AV406" s="4"/>
      <c r="AW406" s="4"/>
      <c r="AY406" s="4"/>
      <c r="AZ406" s="4"/>
      <c r="BA406" s="4"/>
      <c r="BD406" s="4"/>
      <c r="BF406" s="4"/>
      <c r="BG406" s="4"/>
      <c r="BH406" s="4"/>
      <c r="BI406" s="4"/>
      <c r="BJ406" s="4"/>
      <c r="BL406" s="2"/>
      <c r="BM406" s="2"/>
      <c r="BN406" s="2"/>
      <c r="BO406" s="2"/>
      <c r="BP406" s="2"/>
      <c r="BQ406" s="2"/>
      <c r="BR406" s="2"/>
      <c r="BS406" s="2"/>
      <c r="BT406" s="2"/>
    </row>
    <row r="407" spans="1:72">
      <c r="A407" s="4"/>
      <c r="D407" s="4"/>
      <c r="E407" s="4"/>
      <c r="F407" s="4"/>
      <c r="J407" s="4"/>
      <c r="K407" s="4"/>
      <c r="P407" s="4"/>
      <c r="Q407" s="4"/>
      <c r="T407" s="4"/>
      <c r="U407" s="4"/>
      <c r="W407" s="4"/>
      <c r="Z407" s="4"/>
      <c r="AA407" s="4"/>
      <c r="AB407" s="4"/>
      <c r="AC407" s="4"/>
      <c r="AE407" s="4"/>
      <c r="AF407" s="4"/>
      <c r="AN407" s="4"/>
      <c r="AO407" s="4"/>
      <c r="AR407" s="4"/>
      <c r="AV407" s="4"/>
      <c r="AW407" s="4"/>
      <c r="AY407" s="4"/>
      <c r="AZ407" s="4"/>
      <c r="BA407" s="4"/>
      <c r="BD407" s="4"/>
      <c r="BF407" s="4"/>
      <c r="BG407" s="4"/>
      <c r="BH407" s="4"/>
      <c r="BI407" s="4"/>
      <c r="BJ407" s="4"/>
      <c r="BL407" s="2"/>
      <c r="BM407" s="2"/>
      <c r="BN407" s="2"/>
      <c r="BO407" s="2"/>
      <c r="BP407" s="2"/>
      <c r="BQ407" s="2"/>
      <c r="BR407" s="2"/>
      <c r="BS407" s="2"/>
      <c r="BT407" s="2"/>
    </row>
    <row r="408" spans="1:72">
      <c r="A408" s="4"/>
      <c r="D408" s="4"/>
      <c r="E408" s="4"/>
      <c r="F408" s="4"/>
      <c r="J408" s="4"/>
      <c r="K408" s="4"/>
      <c r="P408" s="4"/>
      <c r="Q408" s="4"/>
      <c r="T408" s="4"/>
      <c r="U408" s="4"/>
      <c r="W408" s="4"/>
      <c r="Z408" s="4"/>
      <c r="AA408" s="4"/>
      <c r="AB408" s="4"/>
      <c r="AC408" s="4"/>
      <c r="AE408" s="4"/>
      <c r="AF408" s="4"/>
      <c r="AN408" s="4"/>
      <c r="AO408" s="4"/>
      <c r="AR408" s="4"/>
      <c r="AV408" s="4"/>
      <c r="AW408" s="4"/>
      <c r="AY408" s="4"/>
      <c r="AZ408" s="4"/>
      <c r="BA408" s="4"/>
      <c r="BD408" s="4"/>
      <c r="BF408" s="4"/>
      <c r="BG408" s="4"/>
      <c r="BH408" s="4"/>
      <c r="BI408" s="4"/>
      <c r="BJ408" s="4"/>
      <c r="BL408" s="2"/>
      <c r="BM408" s="2"/>
      <c r="BN408" s="2"/>
      <c r="BO408" s="2"/>
      <c r="BP408" s="2"/>
      <c r="BQ408" s="2"/>
      <c r="BR408" s="2"/>
      <c r="BS408" s="2"/>
      <c r="BT408" s="2"/>
    </row>
    <row r="409" spans="1:72">
      <c r="A409" s="4"/>
      <c r="D409" s="4"/>
      <c r="E409" s="4"/>
      <c r="F409" s="4"/>
      <c r="J409" s="4"/>
      <c r="K409" s="4"/>
      <c r="P409" s="4"/>
      <c r="Q409" s="4"/>
      <c r="T409" s="4"/>
      <c r="U409" s="4"/>
      <c r="W409" s="4"/>
      <c r="Z409" s="4"/>
      <c r="AA409" s="4"/>
      <c r="AB409" s="4"/>
      <c r="AC409" s="4"/>
      <c r="AE409" s="4"/>
      <c r="AF409" s="4"/>
      <c r="AN409" s="4"/>
      <c r="AO409" s="4"/>
      <c r="AR409" s="4"/>
      <c r="AV409" s="4"/>
      <c r="AW409" s="4"/>
      <c r="AY409" s="4"/>
      <c r="AZ409" s="4"/>
      <c r="BA409" s="4"/>
      <c r="BD409" s="4"/>
      <c r="BF409" s="4"/>
      <c r="BG409" s="4"/>
      <c r="BH409" s="4"/>
      <c r="BI409" s="4"/>
      <c r="BJ409" s="4"/>
      <c r="BL409" s="2"/>
      <c r="BM409" s="2"/>
      <c r="BN409" s="2"/>
      <c r="BO409" s="2"/>
      <c r="BP409" s="2"/>
      <c r="BQ409" s="2"/>
      <c r="BR409" s="2"/>
      <c r="BS409" s="2"/>
      <c r="BT409" s="2"/>
    </row>
    <row r="410" spans="1:72">
      <c r="A410" s="4"/>
      <c r="D410" s="4"/>
      <c r="E410" s="4"/>
      <c r="F410" s="4"/>
      <c r="J410" s="4"/>
      <c r="K410" s="4"/>
      <c r="P410" s="4"/>
      <c r="Q410" s="4"/>
      <c r="T410" s="4"/>
      <c r="U410" s="4"/>
      <c r="W410" s="4"/>
      <c r="Z410" s="4"/>
      <c r="AA410" s="4"/>
      <c r="AB410" s="4"/>
      <c r="AC410" s="4"/>
      <c r="AE410" s="4"/>
      <c r="AF410" s="4"/>
      <c r="AN410" s="4"/>
      <c r="AO410" s="4"/>
      <c r="AR410" s="4"/>
      <c r="AV410" s="4"/>
      <c r="AW410" s="4"/>
      <c r="AY410" s="4"/>
      <c r="AZ410" s="4"/>
      <c r="BA410" s="4"/>
      <c r="BD410" s="4"/>
      <c r="BF410" s="4"/>
      <c r="BG410" s="4"/>
      <c r="BH410" s="4"/>
      <c r="BI410" s="4"/>
      <c r="BJ410" s="4"/>
      <c r="BL410" s="2"/>
      <c r="BM410" s="2"/>
      <c r="BN410" s="2"/>
      <c r="BO410" s="2"/>
      <c r="BP410" s="2"/>
      <c r="BQ410" s="2"/>
      <c r="BR410" s="2"/>
      <c r="BS410" s="2"/>
      <c r="BT410" s="2"/>
    </row>
    <row r="411" spans="1:72">
      <c r="A411" s="4"/>
      <c r="D411" s="4"/>
      <c r="E411" s="4"/>
      <c r="F411" s="4"/>
      <c r="J411" s="4"/>
      <c r="K411" s="4"/>
      <c r="P411" s="4"/>
      <c r="Q411" s="4"/>
      <c r="T411" s="4"/>
      <c r="U411" s="4"/>
      <c r="W411" s="4"/>
      <c r="Z411" s="4"/>
      <c r="AA411" s="4"/>
      <c r="AB411" s="4"/>
      <c r="AC411" s="4"/>
      <c r="AE411" s="4"/>
      <c r="AF411" s="4"/>
      <c r="AN411" s="4"/>
      <c r="AO411" s="4"/>
      <c r="AR411" s="4"/>
      <c r="AV411" s="4"/>
      <c r="AW411" s="4"/>
      <c r="AY411" s="4"/>
      <c r="AZ411" s="4"/>
      <c r="BA411" s="4"/>
      <c r="BD411" s="4"/>
      <c r="BF411" s="4"/>
      <c r="BG411" s="4"/>
      <c r="BH411" s="4"/>
      <c r="BI411" s="4"/>
      <c r="BJ411" s="4"/>
      <c r="BL411" s="2"/>
      <c r="BM411" s="2"/>
      <c r="BN411" s="2"/>
      <c r="BO411" s="2"/>
      <c r="BP411" s="2"/>
      <c r="BQ411" s="2"/>
      <c r="BR411" s="2"/>
      <c r="BS411" s="2"/>
      <c r="BT411" s="2"/>
    </row>
    <row r="412" spans="1:72">
      <c r="A412" s="4"/>
      <c r="D412" s="4"/>
      <c r="E412" s="4"/>
      <c r="F412" s="4"/>
      <c r="J412" s="4"/>
      <c r="K412" s="4"/>
      <c r="P412" s="4"/>
      <c r="Q412" s="4"/>
      <c r="T412" s="4"/>
      <c r="U412" s="4"/>
      <c r="W412" s="4"/>
      <c r="Z412" s="4"/>
      <c r="AA412" s="4"/>
      <c r="AB412" s="4"/>
      <c r="AC412" s="4"/>
      <c r="AE412" s="4"/>
      <c r="AF412" s="4"/>
      <c r="AN412" s="4"/>
      <c r="AO412" s="4"/>
      <c r="AR412" s="4"/>
      <c r="AV412" s="4"/>
      <c r="AW412" s="4"/>
      <c r="AY412" s="4"/>
      <c r="AZ412" s="4"/>
      <c r="BA412" s="4"/>
      <c r="BD412" s="4"/>
      <c r="BF412" s="4"/>
      <c r="BG412" s="4"/>
      <c r="BH412" s="4"/>
      <c r="BI412" s="4"/>
      <c r="BJ412" s="4"/>
      <c r="BL412" s="2"/>
      <c r="BM412" s="2"/>
      <c r="BN412" s="2"/>
      <c r="BO412" s="2"/>
      <c r="BP412" s="2"/>
      <c r="BQ412" s="2"/>
      <c r="BR412" s="2"/>
      <c r="BS412" s="2"/>
      <c r="BT412" s="2"/>
    </row>
    <row r="413" spans="1:72">
      <c r="A413" s="4"/>
      <c r="D413" s="4"/>
      <c r="E413" s="4"/>
      <c r="F413" s="4"/>
      <c r="J413" s="4"/>
      <c r="K413" s="4"/>
      <c r="P413" s="4"/>
      <c r="Q413" s="4"/>
      <c r="T413" s="4"/>
      <c r="U413" s="4"/>
      <c r="W413" s="4"/>
      <c r="Z413" s="4"/>
      <c r="AA413" s="4"/>
      <c r="AB413" s="4"/>
      <c r="AC413" s="4"/>
      <c r="AE413" s="4"/>
      <c r="AF413" s="4"/>
      <c r="AN413" s="4"/>
      <c r="AO413" s="4"/>
      <c r="AR413" s="4"/>
      <c r="AV413" s="4"/>
      <c r="AW413" s="4"/>
      <c r="AY413" s="4"/>
      <c r="AZ413" s="4"/>
      <c r="BA413" s="4"/>
      <c r="BD413" s="4"/>
      <c r="BF413" s="4"/>
      <c r="BG413" s="4"/>
      <c r="BH413" s="4"/>
      <c r="BI413" s="4"/>
      <c r="BJ413" s="4"/>
      <c r="BL413" s="2"/>
      <c r="BM413" s="2"/>
      <c r="BN413" s="2"/>
      <c r="BO413" s="2"/>
      <c r="BP413" s="2"/>
      <c r="BQ413" s="2"/>
      <c r="BR413" s="2"/>
      <c r="BS413" s="2"/>
      <c r="BT413" s="2"/>
    </row>
    <row r="414" spans="1:72">
      <c r="A414" s="4"/>
      <c r="D414" s="4"/>
      <c r="E414" s="4"/>
      <c r="F414" s="4"/>
      <c r="J414" s="4"/>
      <c r="K414" s="4"/>
      <c r="P414" s="4"/>
      <c r="Q414" s="4"/>
      <c r="T414" s="4"/>
      <c r="U414" s="4"/>
      <c r="W414" s="4"/>
      <c r="Z414" s="4"/>
      <c r="AA414" s="4"/>
      <c r="AB414" s="4"/>
      <c r="AC414" s="4"/>
      <c r="AE414" s="4"/>
      <c r="AF414" s="4"/>
      <c r="AN414" s="4"/>
      <c r="AO414" s="4"/>
      <c r="AR414" s="4"/>
      <c r="AV414" s="4"/>
      <c r="AW414" s="4"/>
      <c r="AY414" s="4"/>
      <c r="AZ414" s="4"/>
      <c r="BA414" s="4"/>
      <c r="BD414" s="4"/>
      <c r="BF414" s="4"/>
      <c r="BG414" s="4"/>
      <c r="BH414" s="4"/>
      <c r="BI414" s="4"/>
      <c r="BJ414" s="4"/>
      <c r="BL414" s="2"/>
      <c r="BM414" s="2"/>
      <c r="BN414" s="2"/>
      <c r="BO414" s="2"/>
      <c r="BP414" s="2"/>
      <c r="BQ414" s="2"/>
      <c r="BR414" s="2"/>
      <c r="BS414" s="2"/>
      <c r="BT414" s="2"/>
    </row>
    <row r="415" spans="1:72">
      <c r="A415" s="4"/>
      <c r="D415" s="4"/>
      <c r="E415" s="4"/>
      <c r="F415" s="4"/>
      <c r="J415" s="4"/>
      <c r="K415" s="4"/>
      <c r="P415" s="4"/>
      <c r="Q415" s="4"/>
      <c r="T415" s="4"/>
      <c r="U415" s="4"/>
      <c r="W415" s="4"/>
      <c r="Z415" s="4"/>
      <c r="AA415" s="4"/>
      <c r="AB415" s="4"/>
      <c r="AC415" s="4"/>
      <c r="AE415" s="4"/>
      <c r="AF415" s="4"/>
      <c r="AN415" s="4"/>
      <c r="AO415" s="4"/>
      <c r="AR415" s="4"/>
      <c r="AV415" s="4"/>
      <c r="AW415" s="4"/>
      <c r="AY415" s="4"/>
      <c r="AZ415" s="4"/>
      <c r="BA415" s="4"/>
      <c r="BD415" s="4"/>
      <c r="BF415" s="4"/>
      <c r="BG415" s="4"/>
      <c r="BH415" s="4"/>
      <c r="BI415" s="4"/>
      <c r="BJ415" s="4"/>
      <c r="BL415" s="2"/>
      <c r="BM415" s="2"/>
      <c r="BN415" s="2"/>
      <c r="BO415" s="2"/>
      <c r="BP415" s="2"/>
      <c r="BQ415" s="2"/>
      <c r="BR415" s="2"/>
      <c r="BS415" s="2"/>
      <c r="BT415" s="2"/>
    </row>
    <row r="416" spans="1:72">
      <c r="A416" s="4"/>
      <c r="D416" s="4"/>
      <c r="E416" s="4"/>
      <c r="F416" s="4"/>
      <c r="J416" s="4"/>
      <c r="K416" s="4"/>
      <c r="P416" s="4"/>
      <c r="Q416" s="4"/>
      <c r="T416" s="4"/>
      <c r="U416" s="4"/>
      <c r="W416" s="4"/>
      <c r="Z416" s="4"/>
      <c r="AA416" s="4"/>
      <c r="AB416" s="4"/>
      <c r="AC416" s="4"/>
      <c r="AE416" s="4"/>
      <c r="AF416" s="4"/>
      <c r="AN416" s="4"/>
      <c r="AO416" s="4"/>
      <c r="AR416" s="4"/>
      <c r="AV416" s="4"/>
      <c r="AW416" s="4"/>
      <c r="AY416" s="4"/>
      <c r="AZ416" s="4"/>
      <c r="BA416" s="4"/>
      <c r="BD416" s="4"/>
      <c r="BF416" s="4"/>
      <c r="BG416" s="4"/>
      <c r="BH416" s="4"/>
      <c r="BI416" s="4"/>
      <c r="BJ416" s="4"/>
      <c r="BL416" s="2"/>
      <c r="BM416" s="2"/>
      <c r="BN416" s="2"/>
      <c r="BO416" s="2"/>
      <c r="BP416" s="2"/>
      <c r="BQ416" s="2"/>
      <c r="BR416" s="2"/>
      <c r="BS416" s="2"/>
      <c r="BT416" s="2"/>
    </row>
    <row r="417" spans="1:72">
      <c r="A417" s="4"/>
      <c r="D417" s="4"/>
      <c r="E417" s="4"/>
      <c r="F417" s="4"/>
      <c r="J417" s="4"/>
      <c r="K417" s="4"/>
      <c r="P417" s="4"/>
      <c r="Q417" s="4"/>
      <c r="T417" s="4"/>
      <c r="U417" s="4"/>
      <c r="W417" s="4"/>
      <c r="Z417" s="4"/>
      <c r="AA417" s="4"/>
      <c r="AB417" s="4"/>
      <c r="AC417" s="4"/>
      <c r="AE417" s="4"/>
      <c r="AF417" s="4"/>
      <c r="AN417" s="4"/>
      <c r="AO417" s="4"/>
      <c r="AR417" s="4"/>
      <c r="AV417" s="4"/>
      <c r="AW417" s="4"/>
      <c r="AY417" s="4"/>
      <c r="AZ417" s="4"/>
      <c r="BA417" s="4"/>
      <c r="BD417" s="4"/>
      <c r="BF417" s="4"/>
      <c r="BG417" s="4"/>
      <c r="BH417" s="4"/>
      <c r="BI417" s="4"/>
      <c r="BJ417" s="4"/>
      <c r="BL417" s="2"/>
      <c r="BM417" s="2"/>
      <c r="BN417" s="2"/>
      <c r="BO417" s="2"/>
      <c r="BP417" s="2"/>
      <c r="BQ417" s="2"/>
      <c r="BR417" s="2"/>
      <c r="BS417" s="2"/>
      <c r="BT417" s="2"/>
    </row>
    <row r="418" spans="1:72">
      <c r="A418" s="4"/>
      <c r="D418" s="4"/>
      <c r="E418" s="4"/>
      <c r="F418" s="4"/>
      <c r="J418" s="4"/>
      <c r="K418" s="4"/>
      <c r="P418" s="4"/>
      <c r="Q418" s="4"/>
      <c r="T418" s="4"/>
      <c r="U418" s="4"/>
      <c r="W418" s="4"/>
      <c r="Z418" s="4"/>
      <c r="AA418" s="4"/>
      <c r="AB418" s="4"/>
      <c r="AC418" s="4"/>
      <c r="AE418" s="4"/>
      <c r="AF418" s="4"/>
      <c r="AN418" s="4"/>
      <c r="AO418" s="4"/>
      <c r="AR418" s="4"/>
      <c r="AV418" s="4"/>
      <c r="AW418" s="4"/>
      <c r="AY418" s="4"/>
      <c r="AZ418" s="4"/>
      <c r="BA418" s="4"/>
      <c r="BD418" s="4"/>
      <c r="BF418" s="4"/>
      <c r="BG418" s="4"/>
      <c r="BH418" s="4"/>
      <c r="BI418" s="4"/>
      <c r="BJ418" s="4"/>
      <c r="BL418" s="2"/>
      <c r="BM418" s="2"/>
      <c r="BN418" s="2"/>
      <c r="BO418" s="2"/>
      <c r="BP418" s="2"/>
      <c r="BQ418" s="2"/>
      <c r="BR418" s="2"/>
      <c r="BS418" s="2"/>
      <c r="BT418" s="2"/>
    </row>
    <row r="419" spans="1:72">
      <c r="A419" s="4"/>
      <c r="D419" s="4"/>
      <c r="E419" s="4"/>
      <c r="F419" s="4"/>
      <c r="J419" s="4"/>
      <c r="K419" s="4"/>
      <c r="P419" s="4"/>
      <c r="Q419" s="4"/>
      <c r="T419" s="4"/>
      <c r="U419" s="4"/>
      <c r="W419" s="4"/>
      <c r="Z419" s="4"/>
      <c r="AA419" s="4"/>
      <c r="AB419" s="4"/>
      <c r="AC419" s="4"/>
      <c r="AE419" s="4"/>
      <c r="AF419" s="4"/>
      <c r="AN419" s="4"/>
      <c r="AO419" s="4"/>
      <c r="AR419" s="4"/>
      <c r="AV419" s="4"/>
      <c r="AW419" s="4"/>
      <c r="AY419" s="4"/>
      <c r="AZ419" s="4"/>
      <c r="BA419" s="4"/>
      <c r="BD419" s="4"/>
      <c r="BF419" s="4"/>
      <c r="BG419" s="4"/>
      <c r="BH419" s="4"/>
      <c r="BI419" s="4"/>
      <c r="BJ419" s="4"/>
      <c r="BL419" s="2"/>
      <c r="BM419" s="2"/>
      <c r="BN419" s="2"/>
      <c r="BO419" s="2"/>
      <c r="BP419" s="2"/>
      <c r="BQ419" s="2"/>
      <c r="BR419" s="2"/>
      <c r="BS419" s="2"/>
      <c r="BT419" s="2"/>
    </row>
    <row r="420" spans="1:72">
      <c r="A420" s="4"/>
      <c r="D420" s="4"/>
      <c r="E420" s="4"/>
      <c r="F420" s="4"/>
      <c r="J420" s="4"/>
      <c r="K420" s="4"/>
      <c r="P420" s="4"/>
      <c r="Q420" s="4"/>
      <c r="T420" s="4"/>
      <c r="U420" s="4"/>
      <c r="W420" s="4"/>
      <c r="Z420" s="4"/>
      <c r="AA420" s="4"/>
      <c r="AB420" s="4"/>
      <c r="AC420" s="4"/>
      <c r="AE420" s="4"/>
      <c r="AF420" s="4"/>
      <c r="AN420" s="4"/>
      <c r="AO420" s="4"/>
      <c r="AR420" s="4"/>
      <c r="AV420" s="4"/>
      <c r="AW420" s="4"/>
      <c r="AY420" s="4"/>
      <c r="AZ420" s="4"/>
      <c r="BA420" s="4"/>
      <c r="BD420" s="4"/>
      <c r="BF420" s="4"/>
      <c r="BG420" s="4"/>
      <c r="BH420" s="4"/>
      <c r="BI420" s="4"/>
      <c r="BJ420" s="4"/>
      <c r="BL420" s="2"/>
      <c r="BM420" s="2"/>
      <c r="BN420" s="2"/>
      <c r="BO420" s="2"/>
      <c r="BP420" s="2"/>
      <c r="BQ420" s="2"/>
      <c r="BR420" s="2"/>
      <c r="BS420" s="2"/>
      <c r="BT420" s="2"/>
    </row>
    <row r="421" spans="1:72">
      <c r="A421" s="4"/>
      <c r="D421" s="4"/>
      <c r="E421" s="4"/>
      <c r="F421" s="4"/>
      <c r="J421" s="4"/>
      <c r="K421" s="4"/>
      <c r="P421" s="4"/>
      <c r="Q421" s="4"/>
      <c r="T421" s="4"/>
      <c r="U421" s="4"/>
      <c r="W421" s="4"/>
      <c r="Z421" s="4"/>
      <c r="AA421" s="4"/>
      <c r="AB421" s="4"/>
      <c r="AC421" s="4"/>
      <c r="AE421" s="4"/>
      <c r="AF421" s="4"/>
      <c r="AN421" s="4"/>
      <c r="AO421" s="4"/>
      <c r="AR421" s="4"/>
      <c r="AV421" s="4"/>
      <c r="AW421" s="4"/>
      <c r="AY421" s="4"/>
      <c r="AZ421" s="4"/>
      <c r="BA421" s="4"/>
      <c r="BD421" s="4"/>
      <c r="BF421" s="4"/>
      <c r="BG421" s="4"/>
      <c r="BH421" s="4"/>
      <c r="BI421" s="4"/>
      <c r="BJ421" s="4"/>
      <c r="BL421" s="2"/>
      <c r="BM421" s="2"/>
      <c r="BN421" s="2"/>
      <c r="BO421" s="2"/>
      <c r="BP421" s="2"/>
      <c r="BQ421" s="2"/>
      <c r="BR421" s="2"/>
      <c r="BS421" s="2"/>
      <c r="BT421" s="2"/>
    </row>
    <row r="422" spans="1:72">
      <c r="A422" s="4"/>
      <c r="D422" s="4"/>
      <c r="E422" s="4"/>
      <c r="F422" s="4"/>
      <c r="J422" s="4"/>
      <c r="K422" s="4"/>
      <c r="P422" s="4"/>
      <c r="Q422" s="4"/>
      <c r="T422" s="4"/>
      <c r="U422" s="4"/>
      <c r="W422" s="4"/>
      <c r="Z422" s="4"/>
      <c r="AA422" s="4"/>
      <c r="AB422" s="4"/>
      <c r="AC422" s="4"/>
      <c r="AE422" s="4"/>
      <c r="AF422" s="4"/>
      <c r="AN422" s="4"/>
      <c r="AO422" s="4"/>
      <c r="AR422" s="4"/>
      <c r="AV422" s="4"/>
      <c r="AW422" s="4"/>
      <c r="AY422" s="4"/>
      <c r="AZ422" s="4"/>
      <c r="BA422" s="4"/>
      <c r="BD422" s="4"/>
      <c r="BF422" s="4"/>
      <c r="BG422" s="4"/>
      <c r="BH422" s="4"/>
      <c r="BI422" s="4"/>
      <c r="BJ422" s="4"/>
      <c r="BL422" s="2"/>
      <c r="BM422" s="2"/>
      <c r="BN422" s="2"/>
      <c r="BO422" s="2"/>
      <c r="BP422" s="2"/>
      <c r="BQ422" s="2"/>
      <c r="BR422" s="2"/>
      <c r="BS422" s="2"/>
      <c r="BT422" s="2"/>
    </row>
    <row r="423" spans="1:72">
      <c r="A423" s="4"/>
      <c r="D423" s="4"/>
      <c r="E423" s="4"/>
      <c r="F423" s="4"/>
      <c r="J423" s="4"/>
      <c r="K423" s="4"/>
      <c r="P423" s="4"/>
      <c r="Q423" s="4"/>
      <c r="T423" s="4"/>
      <c r="U423" s="4"/>
      <c r="W423" s="4"/>
      <c r="Z423" s="4"/>
      <c r="AA423" s="4"/>
      <c r="AB423" s="4"/>
      <c r="AC423" s="4"/>
      <c r="AE423" s="4"/>
      <c r="AF423" s="4"/>
      <c r="AN423" s="4"/>
      <c r="AO423" s="4"/>
      <c r="AR423" s="4"/>
      <c r="AV423" s="4"/>
      <c r="AW423" s="4"/>
      <c r="AY423" s="4"/>
      <c r="AZ423" s="4"/>
      <c r="BA423" s="4"/>
      <c r="BD423" s="4"/>
      <c r="BF423" s="4"/>
      <c r="BG423" s="4"/>
      <c r="BH423" s="4"/>
      <c r="BI423" s="4"/>
      <c r="BJ423" s="4"/>
      <c r="BL423" s="2"/>
      <c r="BM423" s="2"/>
      <c r="BN423" s="2"/>
      <c r="BO423" s="2"/>
      <c r="BP423" s="2"/>
      <c r="BQ423" s="2"/>
      <c r="BR423" s="2"/>
      <c r="BS423" s="2"/>
      <c r="BT423" s="2"/>
    </row>
    <row r="424" spans="1:72">
      <c r="A424" s="4"/>
      <c r="D424" s="4"/>
      <c r="E424" s="4"/>
      <c r="F424" s="4"/>
      <c r="J424" s="4"/>
      <c r="K424" s="4"/>
      <c r="P424" s="4"/>
      <c r="Q424" s="4"/>
      <c r="T424" s="4"/>
      <c r="U424" s="4"/>
      <c r="W424" s="4"/>
      <c r="Z424" s="4"/>
      <c r="AA424" s="4"/>
      <c r="AB424" s="4"/>
      <c r="AC424" s="4"/>
      <c r="AE424" s="4"/>
      <c r="AF424" s="4"/>
      <c r="AN424" s="4"/>
      <c r="AO424" s="4"/>
      <c r="AR424" s="4"/>
      <c r="AV424" s="4"/>
      <c r="AW424" s="4"/>
      <c r="AY424" s="4"/>
      <c r="AZ424" s="4"/>
      <c r="BA424" s="4"/>
      <c r="BD424" s="4"/>
      <c r="BF424" s="4"/>
      <c r="BG424" s="4"/>
      <c r="BH424" s="4"/>
      <c r="BI424" s="4"/>
      <c r="BJ424" s="4"/>
      <c r="BL424" s="2"/>
      <c r="BM424" s="2"/>
      <c r="BN424" s="2"/>
      <c r="BO424" s="2"/>
      <c r="BP424" s="2"/>
      <c r="BQ424" s="2"/>
      <c r="BR424" s="2"/>
      <c r="BS424" s="2"/>
      <c r="BT424" s="2"/>
    </row>
    <row r="425" spans="1:72">
      <c r="A425" s="4"/>
      <c r="D425" s="4"/>
      <c r="E425" s="4"/>
      <c r="F425" s="4"/>
      <c r="J425" s="4"/>
      <c r="K425" s="4"/>
      <c r="P425" s="4"/>
      <c r="Q425" s="4"/>
      <c r="T425" s="4"/>
      <c r="U425" s="4"/>
      <c r="W425" s="4"/>
      <c r="Z425" s="4"/>
      <c r="AA425" s="4"/>
      <c r="AB425" s="4"/>
      <c r="AC425" s="4"/>
      <c r="AE425" s="4"/>
      <c r="AF425" s="4"/>
      <c r="AN425" s="4"/>
      <c r="AO425" s="4"/>
      <c r="AR425" s="4"/>
      <c r="AV425" s="4"/>
      <c r="AW425" s="4"/>
      <c r="AY425" s="4"/>
      <c r="AZ425" s="4"/>
      <c r="BA425" s="4"/>
      <c r="BD425" s="4"/>
      <c r="BF425" s="4"/>
      <c r="BG425" s="4"/>
      <c r="BH425" s="4"/>
      <c r="BI425" s="4"/>
      <c r="BJ425" s="4"/>
      <c r="BL425" s="2"/>
      <c r="BM425" s="2"/>
      <c r="BN425" s="2"/>
      <c r="BO425" s="2"/>
      <c r="BP425" s="2"/>
      <c r="BQ425" s="2"/>
      <c r="BR425" s="2"/>
      <c r="BS425" s="2"/>
      <c r="BT425" s="2"/>
    </row>
    <row r="426" spans="1:72">
      <c r="A426" s="4"/>
      <c r="D426" s="4"/>
      <c r="E426" s="4"/>
      <c r="F426" s="4"/>
      <c r="J426" s="4"/>
      <c r="K426" s="4"/>
      <c r="P426" s="4"/>
      <c r="Q426" s="4"/>
      <c r="T426" s="4"/>
      <c r="U426" s="4"/>
      <c r="W426" s="4"/>
      <c r="Z426" s="4"/>
      <c r="AA426" s="4"/>
      <c r="AB426" s="4"/>
      <c r="AC426" s="4"/>
      <c r="AE426" s="4"/>
      <c r="AF426" s="4"/>
      <c r="AN426" s="4"/>
      <c r="AO426" s="4"/>
      <c r="AR426" s="4"/>
      <c r="AV426" s="4"/>
      <c r="AW426" s="4"/>
      <c r="AY426" s="4"/>
      <c r="AZ426" s="4"/>
      <c r="BA426" s="4"/>
      <c r="BD426" s="4"/>
      <c r="BF426" s="4"/>
      <c r="BG426" s="4"/>
      <c r="BH426" s="4"/>
      <c r="BI426" s="4"/>
      <c r="BJ426" s="4"/>
      <c r="BL426" s="2"/>
      <c r="BM426" s="2"/>
      <c r="BN426" s="2"/>
      <c r="BO426" s="2"/>
      <c r="BP426" s="2"/>
      <c r="BQ426" s="2"/>
      <c r="BR426" s="2"/>
      <c r="BS426" s="2"/>
      <c r="BT426" s="2"/>
    </row>
    <row r="427" spans="1:72">
      <c r="A427" s="4"/>
      <c r="D427" s="4"/>
      <c r="E427" s="4"/>
      <c r="F427" s="4"/>
      <c r="J427" s="4"/>
      <c r="K427" s="4"/>
      <c r="P427" s="4"/>
      <c r="Q427" s="4"/>
      <c r="T427" s="4"/>
      <c r="U427" s="4"/>
      <c r="W427" s="4"/>
      <c r="Z427" s="4"/>
      <c r="AA427" s="4"/>
      <c r="AB427" s="4"/>
      <c r="AC427" s="4"/>
      <c r="AE427" s="4"/>
      <c r="AF427" s="4"/>
      <c r="AN427" s="4"/>
      <c r="AO427" s="4"/>
      <c r="AR427" s="4"/>
      <c r="AV427" s="4"/>
      <c r="AW427" s="4"/>
      <c r="AY427" s="4"/>
      <c r="AZ427" s="4"/>
      <c r="BA427" s="4"/>
      <c r="BD427" s="4"/>
      <c r="BF427" s="4"/>
      <c r="BG427" s="4"/>
      <c r="BH427" s="4"/>
      <c r="BI427" s="4"/>
      <c r="BJ427" s="4"/>
      <c r="BL427" s="2"/>
      <c r="BM427" s="2"/>
      <c r="BN427" s="2"/>
      <c r="BO427" s="2"/>
      <c r="BP427" s="2"/>
      <c r="BQ427" s="2"/>
      <c r="BR427" s="2"/>
      <c r="BS427" s="2"/>
      <c r="BT427" s="2"/>
    </row>
    <row r="428" spans="1:72">
      <c r="A428" s="4"/>
      <c r="D428" s="4"/>
      <c r="E428" s="4"/>
      <c r="F428" s="4"/>
      <c r="J428" s="4"/>
      <c r="K428" s="4"/>
      <c r="P428" s="4"/>
      <c r="Q428" s="4"/>
      <c r="T428" s="4"/>
      <c r="U428" s="4"/>
      <c r="W428" s="4"/>
      <c r="Z428" s="4"/>
      <c r="AA428" s="4"/>
      <c r="AB428" s="4"/>
      <c r="AC428" s="4"/>
      <c r="AE428" s="4"/>
      <c r="AF428" s="4"/>
      <c r="AN428" s="4"/>
      <c r="AO428" s="4"/>
      <c r="AR428" s="4"/>
      <c r="AV428" s="4"/>
      <c r="AW428" s="4"/>
      <c r="AY428" s="4"/>
      <c r="AZ428" s="4"/>
      <c r="BA428" s="4"/>
      <c r="BD428" s="4"/>
      <c r="BF428" s="4"/>
      <c r="BG428" s="4"/>
      <c r="BH428" s="4"/>
      <c r="BI428" s="4"/>
      <c r="BJ428" s="4"/>
      <c r="BL428" s="2"/>
      <c r="BM428" s="2"/>
      <c r="BN428" s="2"/>
      <c r="BO428" s="2"/>
      <c r="BP428" s="2"/>
      <c r="BQ428" s="2"/>
      <c r="BR428" s="2"/>
      <c r="BS428" s="2"/>
      <c r="BT428" s="2"/>
    </row>
    <row r="429" spans="1:72">
      <c r="A429" s="4"/>
      <c r="D429" s="4"/>
      <c r="E429" s="4"/>
      <c r="F429" s="4"/>
      <c r="J429" s="4"/>
      <c r="K429" s="4"/>
      <c r="P429" s="4"/>
      <c r="Q429" s="4"/>
      <c r="T429" s="4"/>
      <c r="U429" s="4"/>
      <c r="W429" s="4"/>
      <c r="Z429" s="4"/>
      <c r="AA429" s="4"/>
      <c r="AB429" s="4"/>
      <c r="AC429" s="4"/>
      <c r="AE429" s="4"/>
      <c r="AF429" s="4"/>
      <c r="AN429" s="4"/>
      <c r="AO429" s="4"/>
      <c r="AR429" s="4"/>
      <c r="AV429" s="4"/>
      <c r="AW429" s="4"/>
      <c r="AY429" s="4"/>
      <c r="AZ429" s="4"/>
      <c r="BA429" s="4"/>
      <c r="BD429" s="4"/>
      <c r="BF429" s="4"/>
      <c r="BG429" s="4"/>
      <c r="BH429" s="4"/>
      <c r="BI429" s="4"/>
      <c r="BJ429" s="4"/>
      <c r="BL429" s="2"/>
      <c r="BM429" s="2"/>
      <c r="BN429" s="2"/>
      <c r="BO429" s="2"/>
      <c r="BP429" s="2"/>
      <c r="BQ429" s="2"/>
      <c r="BR429" s="2"/>
      <c r="BS429" s="2"/>
      <c r="BT429" s="2"/>
    </row>
    <row r="430" spans="1:72">
      <c r="A430" s="4"/>
      <c r="D430" s="4"/>
      <c r="E430" s="4"/>
      <c r="F430" s="4"/>
      <c r="J430" s="4"/>
      <c r="K430" s="4"/>
      <c r="P430" s="4"/>
      <c r="Q430" s="4"/>
      <c r="T430" s="4"/>
      <c r="U430" s="4"/>
      <c r="W430" s="4"/>
      <c r="Z430" s="4"/>
      <c r="AA430" s="4"/>
      <c r="AB430" s="4"/>
      <c r="AC430" s="4"/>
      <c r="AE430" s="4"/>
      <c r="AF430" s="4"/>
      <c r="AN430" s="4"/>
      <c r="AO430" s="4"/>
      <c r="AR430" s="4"/>
      <c r="AV430" s="4"/>
      <c r="AW430" s="4"/>
      <c r="AY430" s="4"/>
      <c r="AZ430" s="4"/>
      <c r="BA430" s="4"/>
      <c r="BD430" s="4"/>
      <c r="BF430" s="4"/>
      <c r="BG430" s="4"/>
      <c r="BH430" s="4"/>
      <c r="BI430" s="4"/>
      <c r="BJ430" s="4"/>
      <c r="BL430" s="2"/>
      <c r="BM430" s="2"/>
      <c r="BN430" s="2"/>
      <c r="BO430" s="2"/>
      <c r="BP430" s="2"/>
      <c r="BQ430" s="2"/>
      <c r="BR430" s="2"/>
      <c r="BS430" s="2"/>
      <c r="BT430" s="2"/>
    </row>
    <row r="431" spans="1:72">
      <c r="A431" s="4"/>
      <c r="D431" s="4"/>
      <c r="E431" s="4"/>
      <c r="F431" s="4"/>
      <c r="J431" s="4"/>
      <c r="K431" s="4"/>
      <c r="P431" s="4"/>
      <c r="Q431" s="4"/>
      <c r="T431" s="4"/>
      <c r="U431" s="4"/>
      <c r="W431" s="4"/>
      <c r="Z431" s="4"/>
      <c r="AA431" s="4"/>
      <c r="AB431" s="4"/>
      <c r="AC431" s="4"/>
      <c r="AE431" s="4"/>
      <c r="AF431" s="4"/>
      <c r="AN431" s="4"/>
      <c r="AO431" s="4"/>
      <c r="AR431" s="4"/>
      <c r="AV431" s="4"/>
      <c r="AW431" s="4"/>
      <c r="AY431" s="4"/>
      <c r="AZ431" s="4"/>
      <c r="BA431" s="4"/>
      <c r="BD431" s="4"/>
      <c r="BF431" s="4"/>
      <c r="BG431" s="4"/>
      <c r="BH431" s="4"/>
      <c r="BI431" s="4"/>
      <c r="BJ431" s="4"/>
      <c r="BL431" s="2"/>
      <c r="BM431" s="2"/>
      <c r="BN431" s="2"/>
      <c r="BO431" s="2"/>
      <c r="BP431" s="2"/>
      <c r="BQ431" s="2"/>
      <c r="BR431" s="2"/>
      <c r="BS431" s="2"/>
      <c r="BT431" s="2"/>
    </row>
    <row r="432" spans="1:72">
      <c r="A432" s="4"/>
      <c r="D432" s="4"/>
      <c r="E432" s="4"/>
      <c r="F432" s="4"/>
      <c r="J432" s="4"/>
      <c r="K432" s="4"/>
      <c r="P432" s="4"/>
      <c r="Q432" s="4"/>
      <c r="T432" s="4"/>
      <c r="U432" s="4"/>
      <c r="W432" s="4"/>
      <c r="Z432" s="4"/>
      <c r="AA432" s="4"/>
      <c r="AB432" s="4"/>
      <c r="AC432" s="4"/>
      <c r="AE432" s="4"/>
      <c r="AF432" s="4"/>
      <c r="AN432" s="4"/>
      <c r="AO432" s="4"/>
      <c r="AR432" s="4"/>
      <c r="AV432" s="4"/>
      <c r="AW432" s="4"/>
      <c r="AY432" s="4"/>
      <c r="AZ432" s="4"/>
      <c r="BA432" s="4"/>
      <c r="BD432" s="4"/>
      <c r="BF432" s="4"/>
      <c r="BG432" s="4"/>
      <c r="BH432" s="4"/>
      <c r="BI432" s="4"/>
      <c r="BJ432" s="4"/>
      <c r="BL432" s="2"/>
      <c r="BM432" s="2"/>
      <c r="BN432" s="2"/>
      <c r="BO432" s="2"/>
      <c r="BP432" s="2"/>
      <c r="BQ432" s="2"/>
      <c r="BR432" s="2"/>
      <c r="BS432" s="2"/>
      <c r="BT432" s="2"/>
    </row>
    <row r="433" spans="1:72">
      <c r="A433" s="4"/>
      <c r="D433" s="4"/>
      <c r="E433" s="4"/>
      <c r="F433" s="4"/>
      <c r="J433" s="4"/>
      <c r="K433" s="4"/>
      <c r="P433" s="4"/>
      <c r="Q433" s="4"/>
      <c r="T433" s="4"/>
      <c r="U433" s="4"/>
      <c r="W433" s="4"/>
      <c r="Z433" s="4"/>
      <c r="AA433" s="4"/>
      <c r="AB433" s="4"/>
      <c r="AC433" s="4"/>
      <c r="AE433" s="4"/>
      <c r="AF433" s="4"/>
      <c r="AN433" s="4"/>
      <c r="AO433" s="4"/>
      <c r="AR433" s="4"/>
      <c r="AV433" s="4"/>
      <c r="AW433" s="4"/>
      <c r="AY433" s="4"/>
      <c r="AZ433" s="4"/>
      <c r="BA433" s="4"/>
      <c r="BD433" s="4"/>
      <c r="BF433" s="4"/>
      <c r="BG433" s="4"/>
      <c r="BH433" s="4"/>
      <c r="BI433" s="4"/>
      <c r="BJ433" s="4"/>
      <c r="BL433" s="2"/>
      <c r="BM433" s="2"/>
      <c r="BN433" s="2"/>
      <c r="BO433" s="2"/>
      <c r="BP433" s="2"/>
      <c r="BQ433" s="2"/>
      <c r="BR433" s="2"/>
      <c r="BS433" s="2"/>
      <c r="BT433" s="2"/>
    </row>
    <row r="434" spans="1:72">
      <c r="A434" s="4"/>
      <c r="D434" s="4"/>
      <c r="E434" s="4"/>
      <c r="F434" s="4"/>
      <c r="J434" s="4"/>
      <c r="K434" s="4"/>
      <c r="P434" s="4"/>
      <c r="Q434" s="4"/>
      <c r="T434" s="4"/>
      <c r="U434" s="4"/>
      <c r="W434" s="4"/>
      <c r="Z434" s="4"/>
      <c r="AA434" s="4"/>
      <c r="AB434" s="4"/>
      <c r="AC434" s="4"/>
      <c r="AE434" s="4"/>
      <c r="AF434" s="4"/>
      <c r="AN434" s="4"/>
      <c r="AO434" s="4"/>
      <c r="AR434" s="4"/>
      <c r="AV434" s="4"/>
      <c r="AW434" s="4"/>
      <c r="AY434" s="4"/>
      <c r="AZ434" s="4"/>
      <c r="BA434" s="4"/>
      <c r="BD434" s="4"/>
      <c r="BF434" s="4"/>
      <c r="BG434" s="4"/>
      <c r="BH434" s="4"/>
      <c r="BI434" s="4"/>
      <c r="BJ434" s="4"/>
      <c r="BL434" s="2"/>
      <c r="BM434" s="2"/>
      <c r="BN434" s="2"/>
      <c r="BO434" s="2"/>
      <c r="BP434" s="2"/>
      <c r="BQ434" s="2"/>
      <c r="BR434" s="2"/>
      <c r="BS434" s="2"/>
      <c r="BT434" s="2"/>
    </row>
    <row r="435" spans="1:72">
      <c r="A435" s="4"/>
      <c r="D435" s="4"/>
      <c r="E435" s="4"/>
      <c r="F435" s="4"/>
      <c r="J435" s="4"/>
      <c r="K435" s="4"/>
      <c r="P435" s="4"/>
      <c r="Q435" s="4"/>
      <c r="T435" s="4"/>
      <c r="U435" s="4"/>
      <c r="W435" s="4"/>
      <c r="Z435" s="4"/>
      <c r="AA435" s="4"/>
      <c r="AB435" s="4"/>
      <c r="AC435" s="4"/>
      <c r="AE435" s="4"/>
      <c r="AF435" s="4"/>
      <c r="AN435" s="4"/>
      <c r="AO435" s="4"/>
      <c r="AR435" s="4"/>
      <c r="AV435" s="4"/>
      <c r="AW435" s="4"/>
      <c r="AY435" s="4"/>
      <c r="AZ435" s="4"/>
      <c r="BA435" s="4"/>
      <c r="BD435" s="4"/>
      <c r="BF435" s="4"/>
      <c r="BG435" s="4"/>
      <c r="BH435" s="4"/>
      <c r="BI435" s="4"/>
      <c r="BJ435" s="4"/>
      <c r="BL435" s="2"/>
      <c r="BM435" s="2"/>
      <c r="BN435" s="2"/>
      <c r="BO435" s="2"/>
      <c r="BP435" s="2"/>
      <c r="BQ435" s="2"/>
      <c r="BR435" s="2"/>
      <c r="BS435" s="2"/>
      <c r="BT435" s="2"/>
    </row>
    <row r="436" spans="1:72">
      <c r="A436" s="4"/>
      <c r="D436" s="4"/>
      <c r="E436" s="4"/>
      <c r="F436" s="4"/>
      <c r="J436" s="4"/>
      <c r="K436" s="4"/>
      <c r="P436" s="4"/>
      <c r="Q436" s="4"/>
      <c r="T436" s="4"/>
      <c r="U436" s="4"/>
      <c r="W436" s="4"/>
      <c r="Z436" s="4"/>
      <c r="AA436" s="4"/>
      <c r="AB436" s="4"/>
      <c r="AC436" s="4"/>
      <c r="AE436" s="4"/>
      <c r="AF436" s="4"/>
      <c r="AN436" s="4"/>
      <c r="AO436" s="4"/>
      <c r="AR436" s="4"/>
      <c r="AV436" s="4"/>
      <c r="AW436" s="4"/>
      <c r="AY436" s="4"/>
      <c r="AZ436" s="4"/>
      <c r="BA436" s="4"/>
      <c r="BD436" s="4"/>
      <c r="BF436" s="4"/>
      <c r="BG436" s="4"/>
      <c r="BH436" s="4"/>
      <c r="BI436" s="4"/>
      <c r="BJ436" s="4"/>
      <c r="BL436" s="2"/>
      <c r="BM436" s="2"/>
      <c r="BN436" s="2"/>
      <c r="BO436" s="2"/>
      <c r="BP436" s="2"/>
      <c r="BQ436" s="2"/>
      <c r="BR436" s="2"/>
      <c r="BS436" s="2"/>
      <c r="BT436" s="2"/>
    </row>
    <row r="437" spans="1:72">
      <c r="A437" s="4"/>
      <c r="D437" s="4"/>
      <c r="E437" s="4"/>
      <c r="F437" s="4"/>
      <c r="J437" s="4"/>
      <c r="K437" s="4"/>
      <c r="P437" s="4"/>
      <c r="Q437" s="4"/>
      <c r="T437" s="4"/>
      <c r="U437" s="4"/>
      <c r="W437" s="4"/>
      <c r="Z437" s="4"/>
      <c r="AA437" s="4"/>
      <c r="AB437" s="4"/>
      <c r="AC437" s="4"/>
      <c r="AE437" s="4"/>
      <c r="AF437" s="4"/>
      <c r="AN437" s="4"/>
      <c r="AO437" s="4"/>
      <c r="AR437" s="4"/>
      <c r="AV437" s="4"/>
      <c r="AW437" s="4"/>
      <c r="AY437" s="4"/>
      <c r="AZ437" s="4"/>
      <c r="BA437" s="4"/>
      <c r="BD437" s="4"/>
      <c r="BF437" s="4"/>
      <c r="BG437" s="4"/>
      <c r="BH437" s="4"/>
      <c r="BI437" s="4"/>
      <c r="BJ437" s="4"/>
      <c r="BL437" s="2"/>
      <c r="BM437" s="2"/>
      <c r="BN437" s="2"/>
      <c r="BO437" s="2"/>
      <c r="BP437" s="2"/>
      <c r="BQ437" s="2"/>
      <c r="BR437" s="2"/>
      <c r="BS437" s="2"/>
      <c r="BT437" s="2"/>
    </row>
    <row r="438" spans="1:72">
      <c r="A438" s="4"/>
      <c r="D438" s="4"/>
      <c r="E438" s="4"/>
      <c r="F438" s="4"/>
      <c r="J438" s="4"/>
      <c r="K438" s="4"/>
      <c r="P438" s="4"/>
      <c r="Q438" s="4"/>
      <c r="T438" s="4"/>
      <c r="U438" s="4"/>
      <c r="W438" s="4"/>
      <c r="Z438" s="4"/>
      <c r="AA438" s="4"/>
      <c r="AB438" s="4"/>
      <c r="AC438" s="4"/>
      <c r="AE438" s="4"/>
      <c r="AF438" s="4"/>
      <c r="AN438" s="4"/>
      <c r="AO438" s="4"/>
      <c r="AR438" s="4"/>
      <c r="AV438" s="4"/>
      <c r="AW438" s="4"/>
      <c r="AY438" s="4"/>
      <c r="AZ438" s="4"/>
      <c r="BA438" s="4"/>
      <c r="BD438" s="4"/>
      <c r="BF438" s="4"/>
      <c r="BG438" s="4"/>
      <c r="BH438" s="4"/>
      <c r="BI438" s="4"/>
      <c r="BJ438" s="4"/>
      <c r="BL438" s="2"/>
      <c r="BM438" s="2"/>
      <c r="BN438" s="2"/>
      <c r="BO438" s="2"/>
      <c r="BP438" s="2"/>
      <c r="BQ438" s="2"/>
      <c r="BR438" s="2"/>
      <c r="BS438" s="2"/>
      <c r="BT438" s="2"/>
    </row>
    <row r="439" spans="1:72">
      <c r="A439" s="4"/>
      <c r="D439" s="4"/>
      <c r="E439" s="4"/>
      <c r="F439" s="4"/>
      <c r="J439" s="4"/>
      <c r="K439" s="4"/>
      <c r="P439" s="4"/>
      <c r="Q439" s="4"/>
      <c r="T439" s="4"/>
      <c r="U439" s="4"/>
      <c r="W439" s="4"/>
      <c r="Z439" s="4"/>
      <c r="AA439" s="4"/>
      <c r="AB439" s="4"/>
      <c r="AC439" s="4"/>
      <c r="AE439" s="4"/>
      <c r="AF439" s="4"/>
      <c r="AN439" s="4"/>
      <c r="AO439" s="4"/>
      <c r="AR439" s="4"/>
      <c r="AV439" s="4"/>
      <c r="AW439" s="4"/>
      <c r="AY439" s="4"/>
      <c r="AZ439" s="4"/>
      <c r="BA439" s="4"/>
      <c r="BD439" s="4"/>
      <c r="BF439" s="4"/>
      <c r="BG439" s="4"/>
      <c r="BH439" s="4"/>
      <c r="BI439" s="4"/>
      <c r="BJ439" s="4"/>
      <c r="BL439" s="2"/>
      <c r="BM439" s="2"/>
      <c r="BN439" s="2"/>
      <c r="BO439" s="2"/>
      <c r="BP439" s="2"/>
      <c r="BQ439" s="2"/>
      <c r="BR439" s="2"/>
      <c r="BS439" s="2"/>
      <c r="BT439" s="2"/>
    </row>
    <row r="440" spans="1:72">
      <c r="A440" s="4"/>
      <c r="D440" s="4"/>
      <c r="E440" s="4"/>
      <c r="F440" s="4"/>
      <c r="J440" s="4"/>
      <c r="K440" s="4"/>
      <c r="P440" s="4"/>
      <c r="Q440" s="4"/>
      <c r="T440" s="4"/>
      <c r="U440" s="4"/>
      <c r="W440" s="4"/>
      <c r="Z440" s="4"/>
      <c r="AA440" s="4"/>
      <c r="AB440" s="4"/>
      <c r="AC440" s="4"/>
      <c r="AE440" s="4"/>
      <c r="AF440" s="4"/>
      <c r="AN440" s="4"/>
      <c r="AO440" s="4"/>
      <c r="AR440" s="4"/>
      <c r="AV440" s="4"/>
      <c r="AW440" s="4"/>
      <c r="AY440" s="4"/>
      <c r="AZ440" s="4"/>
      <c r="BA440" s="4"/>
      <c r="BD440" s="4"/>
      <c r="BF440" s="4"/>
      <c r="BG440" s="4"/>
      <c r="BH440" s="4"/>
      <c r="BI440" s="4"/>
      <c r="BJ440" s="4"/>
      <c r="BL440" s="2"/>
      <c r="BM440" s="2"/>
      <c r="BN440" s="2"/>
      <c r="BO440" s="2"/>
      <c r="BP440" s="2"/>
      <c r="BQ440" s="2"/>
      <c r="BR440" s="2"/>
      <c r="BS440" s="2"/>
      <c r="BT440" s="2"/>
    </row>
    <row r="441" spans="1:72">
      <c r="A441" s="4"/>
      <c r="D441" s="4"/>
      <c r="E441" s="4"/>
      <c r="F441" s="4"/>
      <c r="J441" s="4"/>
      <c r="K441" s="4"/>
      <c r="P441" s="4"/>
      <c r="Q441" s="4"/>
      <c r="T441" s="4"/>
      <c r="U441" s="4"/>
      <c r="W441" s="4"/>
      <c r="Z441" s="4"/>
      <c r="AA441" s="4"/>
      <c r="AB441" s="4"/>
      <c r="AC441" s="4"/>
      <c r="AE441" s="4"/>
      <c r="AF441" s="4"/>
      <c r="AN441" s="4"/>
      <c r="AO441" s="4"/>
      <c r="AR441" s="4"/>
      <c r="AV441" s="4"/>
      <c r="AW441" s="4"/>
      <c r="AY441" s="4"/>
      <c r="AZ441" s="4"/>
      <c r="BA441" s="4"/>
      <c r="BD441" s="4"/>
      <c r="BF441" s="4"/>
      <c r="BG441" s="4"/>
      <c r="BH441" s="4"/>
      <c r="BI441" s="4"/>
      <c r="BJ441" s="4"/>
      <c r="BL441" s="2"/>
      <c r="BM441" s="2"/>
      <c r="BN441" s="2"/>
      <c r="BO441" s="2"/>
      <c r="BP441" s="2"/>
      <c r="BQ441" s="2"/>
      <c r="BR441" s="2"/>
      <c r="BS441" s="2"/>
      <c r="BT441" s="2"/>
    </row>
    <row r="442" spans="1:72">
      <c r="A442" s="4"/>
      <c r="D442" s="4"/>
      <c r="E442" s="4"/>
      <c r="F442" s="4"/>
      <c r="J442" s="4"/>
      <c r="K442" s="4"/>
      <c r="P442" s="4"/>
      <c r="Q442" s="4"/>
      <c r="T442" s="4"/>
      <c r="U442" s="4"/>
      <c r="W442" s="4"/>
      <c r="Z442" s="4"/>
      <c r="AA442" s="4"/>
      <c r="AB442" s="4"/>
      <c r="AC442" s="4"/>
      <c r="AE442" s="4"/>
      <c r="AF442" s="4"/>
      <c r="AN442" s="4"/>
      <c r="AO442" s="4"/>
      <c r="AR442" s="4"/>
      <c r="AV442" s="4"/>
      <c r="AW442" s="4"/>
      <c r="AY442" s="4"/>
      <c r="AZ442" s="4"/>
      <c r="BA442" s="4"/>
      <c r="BD442" s="4"/>
      <c r="BF442" s="4"/>
      <c r="BG442" s="4"/>
      <c r="BH442" s="4"/>
      <c r="BI442" s="4"/>
      <c r="BJ442" s="4"/>
      <c r="BL442" s="2"/>
      <c r="BM442" s="2"/>
      <c r="BN442" s="2"/>
      <c r="BO442" s="2"/>
      <c r="BP442" s="2"/>
      <c r="BQ442" s="2"/>
      <c r="BR442" s="2"/>
      <c r="BS442" s="2"/>
      <c r="BT442" s="2"/>
    </row>
    <row r="443" spans="1:72">
      <c r="A443" s="4"/>
      <c r="D443" s="4"/>
      <c r="E443" s="4"/>
      <c r="F443" s="4"/>
      <c r="J443" s="4"/>
      <c r="K443" s="4"/>
      <c r="P443" s="4"/>
      <c r="Q443" s="4"/>
      <c r="T443" s="4"/>
      <c r="U443" s="4"/>
      <c r="W443" s="4"/>
      <c r="Z443" s="4"/>
      <c r="AA443" s="4"/>
      <c r="AB443" s="4"/>
      <c r="AC443" s="4"/>
      <c r="AE443" s="4"/>
      <c r="AF443" s="4"/>
      <c r="AN443" s="4"/>
      <c r="AO443" s="4"/>
      <c r="AR443" s="4"/>
      <c r="AV443" s="4"/>
      <c r="AW443" s="4"/>
      <c r="AY443" s="4"/>
      <c r="AZ443" s="4"/>
      <c r="BA443" s="4"/>
      <c r="BD443" s="4"/>
      <c r="BF443" s="4"/>
      <c r="BG443" s="4"/>
      <c r="BH443" s="4"/>
      <c r="BI443" s="4"/>
      <c r="BJ443" s="4"/>
      <c r="BL443" s="2"/>
      <c r="BM443" s="2"/>
      <c r="BN443" s="2"/>
      <c r="BO443" s="2"/>
      <c r="BP443" s="2"/>
      <c r="BQ443" s="2"/>
      <c r="BR443" s="2"/>
      <c r="BS443" s="2"/>
      <c r="BT443" s="2"/>
    </row>
    <row r="444" spans="1:72">
      <c r="A444" s="4"/>
      <c r="D444" s="4"/>
      <c r="E444" s="4"/>
      <c r="F444" s="4"/>
      <c r="J444" s="4"/>
      <c r="K444" s="4"/>
      <c r="P444" s="4"/>
      <c r="Q444" s="4"/>
      <c r="T444" s="4"/>
      <c r="U444" s="4"/>
      <c r="W444" s="4"/>
      <c r="Z444" s="4"/>
      <c r="AA444" s="4"/>
      <c r="AB444" s="4"/>
      <c r="AC444" s="4"/>
      <c r="AE444" s="4"/>
      <c r="AF444" s="4"/>
      <c r="AN444" s="4"/>
      <c r="AO444" s="4"/>
      <c r="AR444" s="4"/>
      <c r="AV444" s="4"/>
      <c r="AW444" s="4"/>
      <c r="AY444" s="4"/>
      <c r="AZ444" s="4"/>
      <c r="BA444" s="4"/>
      <c r="BD444" s="4"/>
      <c r="BF444" s="4"/>
      <c r="BG444" s="4"/>
      <c r="BH444" s="4"/>
      <c r="BI444" s="4"/>
      <c r="BJ444" s="4"/>
      <c r="BL444" s="2"/>
      <c r="BM444" s="2"/>
      <c r="BN444" s="2"/>
      <c r="BO444" s="2"/>
      <c r="BP444" s="2"/>
      <c r="BQ444" s="2"/>
      <c r="BR444" s="2"/>
      <c r="BS444" s="2"/>
      <c r="BT444" s="2"/>
    </row>
    <row r="445" spans="1:72">
      <c r="A445" s="4"/>
      <c r="D445" s="4"/>
      <c r="E445" s="4"/>
      <c r="F445" s="4"/>
      <c r="J445" s="4"/>
      <c r="K445" s="4"/>
      <c r="P445" s="4"/>
      <c r="Q445" s="4"/>
      <c r="T445" s="4"/>
      <c r="U445" s="4"/>
      <c r="W445" s="4"/>
      <c r="Z445" s="4"/>
      <c r="AA445" s="4"/>
      <c r="AB445" s="4"/>
      <c r="AC445" s="4"/>
      <c r="AE445" s="4"/>
      <c r="AF445" s="4"/>
      <c r="AN445" s="4"/>
      <c r="AO445" s="4"/>
      <c r="AR445" s="4"/>
      <c r="AV445" s="4"/>
      <c r="AW445" s="4"/>
      <c r="AY445" s="4"/>
      <c r="AZ445" s="4"/>
      <c r="BA445" s="4"/>
      <c r="BD445" s="4"/>
      <c r="BF445" s="4"/>
      <c r="BG445" s="4"/>
      <c r="BH445" s="4"/>
      <c r="BI445" s="4"/>
      <c r="BJ445" s="4"/>
      <c r="BL445" s="2"/>
      <c r="BM445" s="2"/>
      <c r="BN445" s="2"/>
      <c r="BO445" s="2"/>
      <c r="BP445" s="2"/>
      <c r="BQ445" s="2"/>
      <c r="BR445" s="2"/>
      <c r="BS445" s="2"/>
      <c r="BT445" s="2"/>
    </row>
    <row r="446" spans="1:72">
      <c r="A446" s="4"/>
      <c r="D446" s="4"/>
      <c r="E446" s="4"/>
      <c r="F446" s="4"/>
      <c r="J446" s="4"/>
      <c r="K446" s="4"/>
      <c r="P446" s="4"/>
      <c r="Q446" s="4"/>
      <c r="T446" s="4"/>
      <c r="U446" s="4"/>
      <c r="W446" s="4"/>
      <c r="Z446" s="4"/>
      <c r="AA446" s="4"/>
      <c r="AB446" s="4"/>
      <c r="AC446" s="4"/>
      <c r="AE446" s="4"/>
      <c r="AF446" s="4"/>
      <c r="AN446" s="4"/>
      <c r="AO446" s="4"/>
      <c r="AR446" s="4"/>
      <c r="AV446" s="4"/>
      <c r="AW446" s="4"/>
      <c r="AY446" s="4"/>
      <c r="AZ446" s="4"/>
      <c r="BA446" s="4"/>
      <c r="BD446" s="4"/>
      <c r="BF446" s="4"/>
      <c r="BG446" s="4"/>
      <c r="BH446" s="4"/>
      <c r="BI446" s="4"/>
      <c r="BJ446" s="4"/>
      <c r="BL446" s="2"/>
      <c r="BM446" s="2"/>
      <c r="BN446" s="2"/>
      <c r="BO446" s="2"/>
      <c r="BP446" s="2"/>
      <c r="BQ446" s="2"/>
      <c r="BR446" s="2"/>
      <c r="BS446" s="2"/>
      <c r="BT446" s="2"/>
    </row>
    <row r="447" spans="1:72">
      <c r="A447" s="4"/>
      <c r="D447" s="4"/>
      <c r="E447" s="4"/>
      <c r="F447" s="4"/>
      <c r="J447" s="4"/>
      <c r="K447" s="4"/>
      <c r="P447" s="4"/>
      <c r="Q447" s="4"/>
      <c r="T447" s="4"/>
      <c r="U447" s="4"/>
      <c r="W447" s="4"/>
      <c r="Z447" s="4"/>
      <c r="AA447" s="4"/>
      <c r="AB447" s="4"/>
      <c r="AC447" s="4"/>
      <c r="AE447" s="4"/>
      <c r="AF447" s="4"/>
      <c r="AN447" s="4"/>
      <c r="AO447" s="4"/>
      <c r="AR447" s="4"/>
      <c r="AV447" s="4"/>
      <c r="AW447" s="4"/>
      <c r="AY447" s="4"/>
      <c r="AZ447" s="4"/>
      <c r="BA447" s="4"/>
      <c r="BD447" s="4"/>
      <c r="BF447" s="4"/>
      <c r="BG447" s="4"/>
      <c r="BH447" s="4"/>
      <c r="BI447" s="4"/>
      <c r="BJ447" s="4"/>
      <c r="BL447" s="2"/>
      <c r="BM447" s="2"/>
      <c r="BN447" s="2"/>
      <c r="BO447" s="2"/>
      <c r="BP447" s="2"/>
      <c r="BQ447" s="2"/>
      <c r="BR447" s="2"/>
      <c r="BS447" s="2"/>
      <c r="BT447" s="2"/>
    </row>
    <row r="448" spans="1:72">
      <c r="A448" s="4"/>
      <c r="D448" s="4"/>
      <c r="E448" s="4"/>
      <c r="F448" s="4"/>
      <c r="J448" s="4"/>
      <c r="K448" s="4"/>
      <c r="P448" s="4"/>
      <c r="Q448" s="4"/>
      <c r="T448" s="4"/>
      <c r="U448" s="4"/>
      <c r="W448" s="4"/>
      <c r="Z448" s="4"/>
      <c r="AA448" s="4"/>
      <c r="AB448" s="4"/>
      <c r="AC448" s="4"/>
      <c r="AE448" s="4"/>
      <c r="AF448" s="4"/>
      <c r="AN448" s="4"/>
      <c r="AO448" s="4"/>
      <c r="AR448" s="4"/>
      <c r="AV448" s="4"/>
      <c r="AW448" s="4"/>
      <c r="AY448" s="4"/>
      <c r="AZ448" s="4"/>
      <c r="BA448" s="4"/>
      <c r="BD448" s="4"/>
      <c r="BF448" s="4"/>
      <c r="BG448" s="4"/>
      <c r="BH448" s="4"/>
      <c r="BI448" s="4"/>
      <c r="BJ448" s="4"/>
      <c r="BL448" s="2"/>
      <c r="BM448" s="2"/>
      <c r="BN448" s="2"/>
      <c r="BO448" s="2"/>
      <c r="BP448" s="2"/>
      <c r="BQ448" s="2"/>
      <c r="BR448" s="2"/>
      <c r="BS448" s="2"/>
      <c r="BT448" s="2"/>
    </row>
    <row r="449" spans="1:72">
      <c r="A449" s="4"/>
      <c r="D449" s="4"/>
      <c r="E449" s="4"/>
      <c r="F449" s="4"/>
      <c r="J449" s="4"/>
      <c r="K449" s="4"/>
      <c r="P449" s="4"/>
      <c r="Q449" s="4"/>
      <c r="T449" s="4"/>
      <c r="U449" s="4"/>
      <c r="W449" s="4"/>
      <c r="Z449" s="4"/>
      <c r="AA449" s="4"/>
      <c r="AB449" s="4"/>
      <c r="AC449" s="4"/>
      <c r="AE449" s="4"/>
      <c r="AF449" s="4"/>
      <c r="AN449" s="4"/>
      <c r="AO449" s="4"/>
      <c r="AR449" s="4"/>
      <c r="AV449" s="4"/>
      <c r="AW449" s="4"/>
      <c r="AY449" s="4"/>
      <c r="AZ449" s="4"/>
      <c r="BA449" s="4"/>
      <c r="BD449" s="4"/>
      <c r="BF449" s="4"/>
      <c r="BG449" s="4"/>
      <c r="BH449" s="4"/>
      <c r="BI449" s="4"/>
      <c r="BJ449" s="4"/>
      <c r="BL449" s="2"/>
      <c r="BM449" s="2"/>
      <c r="BN449" s="2"/>
      <c r="BO449" s="2"/>
      <c r="BP449" s="2"/>
      <c r="BQ449" s="2"/>
      <c r="BR449" s="2"/>
      <c r="BS449" s="2"/>
      <c r="BT449" s="2"/>
    </row>
    <row r="450" spans="1:72">
      <c r="A450" s="4"/>
      <c r="D450" s="4"/>
      <c r="E450" s="4"/>
      <c r="F450" s="4"/>
      <c r="J450" s="4"/>
      <c r="K450" s="4"/>
      <c r="P450" s="4"/>
      <c r="Q450" s="4"/>
      <c r="T450" s="4"/>
      <c r="U450" s="4"/>
      <c r="W450" s="4"/>
      <c r="Z450" s="4"/>
      <c r="AA450" s="4"/>
      <c r="AB450" s="4"/>
      <c r="AC450" s="4"/>
      <c r="AE450" s="4"/>
      <c r="AF450" s="4"/>
      <c r="AN450" s="4"/>
      <c r="AO450" s="4"/>
      <c r="AR450" s="4"/>
      <c r="AV450" s="4"/>
      <c r="AW450" s="4"/>
      <c r="AY450" s="4"/>
      <c r="AZ450" s="4"/>
      <c r="BA450" s="4"/>
      <c r="BD450" s="4"/>
      <c r="BF450" s="4"/>
      <c r="BG450" s="4"/>
      <c r="BH450" s="4"/>
      <c r="BI450" s="4"/>
      <c r="BJ450" s="4"/>
      <c r="BL450" s="2"/>
      <c r="BM450" s="2"/>
      <c r="BN450" s="2"/>
      <c r="BO450" s="2"/>
      <c r="BP450" s="2"/>
      <c r="BQ450" s="2"/>
      <c r="BR450" s="2"/>
      <c r="BS450" s="2"/>
      <c r="BT450" s="2"/>
    </row>
    <row r="451" spans="1:72">
      <c r="A451" s="4"/>
      <c r="D451" s="4"/>
      <c r="E451" s="4"/>
      <c r="F451" s="4"/>
      <c r="J451" s="4"/>
      <c r="K451" s="4"/>
      <c r="P451" s="4"/>
      <c r="Q451" s="4"/>
      <c r="T451" s="4"/>
      <c r="U451" s="4"/>
      <c r="W451" s="4"/>
      <c r="Z451" s="4"/>
      <c r="AA451" s="4"/>
      <c r="AB451" s="4"/>
      <c r="AC451" s="4"/>
      <c r="AE451" s="4"/>
      <c r="AF451" s="4"/>
      <c r="AN451" s="4"/>
      <c r="AO451" s="4"/>
      <c r="AR451" s="4"/>
      <c r="AV451" s="4"/>
      <c r="AW451" s="4"/>
      <c r="AY451" s="4"/>
      <c r="AZ451" s="4"/>
      <c r="BA451" s="4"/>
      <c r="BD451" s="4"/>
      <c r="BF451" s="4"/>
      <c r="BG451" s="4"/>
      <c r="BH451" s="4"/>
      <c r="BI451" s="4"/>
      <c r="BJ451" s="4"/>
      <c r="BL451" s="2"/>
      <c r="BM451" s="2"/>
      <c r="BN451" s="2"/>
      <c r="BO451" s="2"/>
      <c r="BP451" s="2"/>
      <c r="BQ451" s="2"/>
      <c r="BR451" s="2"/>
      <c r="BS451" s="2"/>
      <c r="BT451" s="2"/>
    </row>
    <row r="452" spans="1:72">
      <c r="A452" s="4"/>
      <c r="D452" s="4"/>
      <c r="E452" s="4"/>
      <c r="F452" s="4"/>
      <c r="J452" s="4"/>
      <c r="K452" s="4"/>
      <c r="P452" s="4"/>
      <c r="Q452" s="4"/>
      <c r="T452" s="4"/>
      <c r="U452" s="4"/>
      <c r="W452" s="4"/>
      <c r="Z452" s="4"/>
      <c r="AA452" s="4"/>
      <c r="AB452" s="4"/>
      <c r="AC452" s="4"/>
      <c r="AE452" s="4"/>
      <c r="AF452" s="4"/>
      <c r="AN452" s="4"/>
      <c r="AO452" s="4"/>
      <c r="AR452" s="4"/>
      <c r="AV452" s="4"/>
      <c r="AW452" s="4"/>
      <c r="AY452" s="4"/>
      <c r="AZ452" s="4"/>
      <c r="BA452" s="4"/>
      <c r="BD452" s="4"/>
      <c r="BF452" s="4"/>
      <c r="BG452" s="4"/>
      <c r="BH452" s="4"/>
      <c r="BI452" s="4"/>
      <c r="BJ452" s="4"/>
      <c r="BL452" s="2"/>
      <c r="BM452" s="2"/>
      <c r="BN452" s="2"/>
      <c r="BO452" s="2"/>
      <c r="BP452" s="2"/>
      <c r="BQ452" s="2"/>
      <c r="BR452" s="2"/>
      <c r="BS452" s="2"/>
      <c r="BT452" s="2"/>
    </row>
    <row r="453" spans="1:72">
      <c r="A453" s="4"/>
      <c r="D453" s="4"/>
      <c r="E453" s="4"/>
      <c r="F453" s="4"/>
      <c r="J453" s="4"/>
      <c r="K453" s="4"/>
      <c r="P453" s="4"/>
      <c r="Q453" s="4"/>
      <c r="T453" s="4"/>
      <c r="U453" s="4"/>
      <c r="W453" s="4"/>
      <c r="Z453" s="4"/>
      <c r="AA453" s="4"/>
      <c r="AB453" s="4"/>
      <c r="AC453" s="4"/>
      <c r="AE453" s="4"/>
      <c r="AF453" s="4"/>
      <c r="AN453" s="4"/>
      <c r="AO453" s="4"/>
      <c r="AR453" s="4"/>
      <c r="AV453" s="4"/>
      <c r="AW453" s="4"/>
      <c r="AY453" s="4"/>
      <c r="AZ453" s="4"/>
      <c r="BA453" s="4"/>
      <c r="BD453" s="4"/>
      <c r="BF453" s="4"/>
      <c r="BG453" s="4"/>
      <c r="BH453" s="4"/>
      <c r="BI453" s="4"/>
      <c r="BJ453" s="4"/>
      <c r="BL453" s="2"/>
      <c r="BM453" s="2"/>
      <c r="BN453" s="2"/>
      <c r="BO453" s="2"/>
      <c r="BP453" s="2"/>
      <c r="BQ453" s="2"/>
      <c r="BR453" s="2"/>
      <c r="BS453" s="2"/>
      <c r="BT453" s="2"/>
    </row>
    <row r="454" spans="1:72">
      <c r="A454" s="4"/>
      <c r="D454" s="4"/>
      <c r="E454" s="4"/>
      <c r="F454" s="4"/>
      <c r="J454" s="4"/>
      <c r="K454" s="4"/>
      <c r="P454" s="4"/>
      <c r="Q454" s="4"/>
      <c r="T454" s="4"/>
      <c r="U454" s="4"/>
      <c r="W454" s="4"/>
      <c r="Z454" s="4"/>
      <c r="AA454" s="4"/>
      <c r="AB454" s="4"/>
      <c r="AC454" s="4"/>
      <c r="AE454" s="4"/>
      <c r="AF454" s="4"/>
      <c r="AN454" s="4"/>
      <c r="AO454" s="4"/>
      <c r="AR454" s="4"/>
      <c r="AV454" s="4"/>
      <c r="AW454" s="4"/>
      <c r="AY454" s="4"/>
      <c r="AZ454" s="4"/>
      <c r="BA454" s="4"/>
      <c r="BD454" s="4"/>
      <c r="BF454" s="4"/>
      <c r="BG454" s="4"/>
      <c r="BH454" s="4"/>
      <c r="BI454" s="4"/>
      <c r="BJ454" s="4"/>
      <c r="BL454" s="2"/>
      <c r="BM454" s="2"/>
      <c r="BN454" s="2"/>
      <c r="BO454" s="2"/>
      <c r="BP454" s="2"/>
      <c r="BQ454" s="2"/>
      <c r="BR454" s="2"/>
      <c r="BS454" s="2"/>
      <c r="BT454" s="2"/>
    </row>
    <row r="455" spans="1:72">
      <c r="A455" s="4"/>
      <c r="D455" s="4"/>
      <c r="E455" s="4"/>
      <c r="F455" s="4"/>
      <c r="J455" s="4"/>
      <c r="K455" s="4"/>
      <c r="P455" s="4"/>
      <c r="Q455" s="4"/>
      <c r="T455" s="4"/>
      <c r="U455" s="4"/>
      <c r="W455" s="4"/>
      <c r="Z455" s="4"/>
      <c r="AA455" s="4"/>
      <c r="AB455" s="4"/>
      <c r="AC455" s="4"/>
      <c r="AE455" s="4"/>
      <c r="AF455" s="4"/>
      <c r="AN455" s="4"/>
      <c r="AO455" s="4"/>
      <c r="AR455" s="4"/>
      <c r="AV455" s="4"/>
      <c r="AW455" s="4"/>
      <c r="AY455" s="4"/>
      <c r="AZ455" s="4"/>
      <c r="BA455" s="4"/>
      <c r="BD455" s="4"/>
      <c r="BF455" s="4"/>
      <c r="BG455" s="4"/>
      <c r="BH455" s="4"/>
      <c r="BI455" s="4"/>
      <c r="BJ455" s="4"/>
      <c r="BL455" s="2"/>
      <c r="BM455" s="2"/>
      <c r="BN455" s="2"/>
      <c r="BO455" s="2"/>
      <c r="BP455" s="2"/>
      <c r="BQ455" s="2"/>
      <c r="BR455" s="2"/>
      <c r="BS455" s="2"/>
      <c r="BT455" s="2"/>
    </row>
    <row r="456" spans="1:72">
      <c r="A456" s="4"/>
      <c r="D456" s="4"/>
      <c r="E456" s="4"/>
      <c r="F456" s="4"/>
      <c r="J456" s="4"/>
      <c r="K456" s="4"/>
      <c r="P456" s="4"/>
      <c r="Q456" s="4"/>
      <c r="T456" s="4"/>
      <c r="U456" s="4"/>
      <c r="W456" s="4"/>
      <c r="Z456" s="4"/>
      <c r="AA456" s="4"/>
      <c r="AB456" s="4"/>
      <c r="AC456" s="4"/>
      <c r="AE456" s="4"/>
      <c r="AF456" s="4"/>
      <c r="AN456" s="4"/>
      <c r="AO456" s="4"/>
      <c r="AR456" s="4"/>
      <c r="AV456" s="4"/>
      <c r="AW456" s="4"/>
      <c r="AY456" s="4"/>
      <c r="AZ456" s="4"/>
      <c r="BA456" s="4"/>
      <c r="BD456" s="4"/>
      <c r="BF456" s="4"/>
      <c r="BG456" s="4"/>
      <c r="BH456" s="4"/>
      <c r="BI456" s="4"/>
      <c r="BJ456" s="4"/>
      <c r="BL456" s="2"/>
      <c r="BM456" s="2"/>
      <c r="BN456" s="2"/>
      <c r="BO456" s="2"/>
      <c r="BP456" s="2"/>
      <c r="BQ456" s="2"/>
      <c r="BR456" s="2"/>
      <c r="BS456" s="2"/>
      <c r="BT456" s="2"/>
    </row>
    <row r="457" spans="1:72">
      <c r="A457" s="4"/>
      <c r="D457" s="4"/>
      <c r="E457" s="4"/>
      <c r="F457" s="4"/>
      <c r="J457" s="4"/>
      <c r="K457" s="4"/>
      <c r="P457" s="4"/>
      <c r="Q457" s="4"/>
      <c r="T457" s="4"/>
      <c r="U457" s="4"/>
      <c r="W457" s="4"/>
      <c r="Z457" s="4"/>
      <c r="AA457" s="4"/>
      <c r="AB457" s="4"/>
      <c r="AC457" s="4"/>
      <c r="AE457" s="4"/>
      <c r="AF457" s="4"/>
      <c r="AN457" s="4"/>
      <c r="AO457" s="4"/>
      <c r="AR457" s="4"/>
      <c r="AV457" s="4"/>
      <c r="AW457" s="4"/>
      <c r="AY457" s="4"/>
      <c r="AZ457" s="4"/>
      <c r="BA457" s="4"/>
      <c r="BD457" s="4"/>
      <c r="BF457" s="4"/>
      <c r="BG457" s="4"/>
      <c r="BH457" s="4"/>
      <c r="BI457" s="4"/>
      <c r="BJ457" s="4"/>
      <c r="BL457" s="2"/>
      <c r="BM457" s="2"/>
      <c r="BN457" s="2"/>
      <c r="BO457" s="2"/>
      <c r="BP457" s="2"/>
      <c r="BQ457" s="2"/>
      <c r="BR457" s="2"/>
      <c r="BS457" s="2"/>
      <c r="BT457" s="2"/>
    </row>
    <row r="458" spans="1:72">
      <c r="A458" s="4"/>
      <c r="D458" s="4"/>
      <c r="E458" s="4"/>
      <c r="F458" s="4"/>
      <c r="J458" s="4"/>
      <c r="K458" s="4"/>
      <c r="P458" s="4"/>
      <c r="Q458" s="4"/>
      <c r="T458" s="4"/>
      <c r="U458" s="4"/>
      <c r="W458" s="4"/>
      <c r="Z458" s="4"/>
      <c r="AA458" s="4"/>
      <c r="AB458" s="4"/>
      <c r="AC458" s="4"/>
      <c r="AE458" s="4"/>
      <c r="AF458" s="4"/>
      <c r="AN458" s="4"/>
      <c r="AO458" s="4"/>
      <c r="AR458" s="4"/>
      <c r="AV458" s="4"/>
      <c r="AW458" s="4"/>
      <c r="AY458" s="4"/>
      <c r="AZ458" s="4"/>
      <c r="BA458" s="4"/>
      <c r="BD458" s="4"/>
      <c r="BF458" s="4"/>
      <c r="BG458" s="4"/>
      <c r="BH458" s="4"/>
      <c r="BI458" s="4"/>
      <c r="BJ458" s="4"/>
      <c r="BL458" s="2"/>
      <c r="BM458" s="2"/>
      <c r="BN458" s="2"/>
      <c r="BO458" s="2"/>
      <c r="BP458" s="2"/>
      <c r="BQ458" s="2"/>
      <c r="BR458" s="2"/>
      <c r="BS458" s="2"/>
      <c r="BT458" s="2"/>
    </row>
    <row r="459" spans="1:72">
      <c r="A459" s="4"/>
      <c r="D459" s="4"/>
      <c r="E459" s="4"/>
      <c r="F459" s="4"/>
      <c r="J459" s="4"/>
      <c r="K459" s="4"/>
      <c r="P459" s="4"/>
      <c r="Q459" s="4"/>
      <c r="T459" s="4"/>
      <c r="U459" s="4"/>
      <c r="W459" s="4"/>
      <c r="Z459" s="4"/>
      <c r="AA459" s="4"/>
      <c r="AB459" s="4"/>
      <c r="AC459" s="4"/>
      <c r="AE459" s="4"/>
      <c r="AF459" s="4"/>
      <c r="AN459" s="4"/>
      <c r="AO459" s="4"/>
      <c r="AR459" s="4"/>
      <c r="AV459" s="4"/>
      <c r="AW459" s="4"/>
      <c r="AY459" s="4"/>
      <c r="AZ459" s="4"/>
      <c r="BA459" s="4"/>
      <c r="BD459" s="4"/>
      <c r="BF459" s="4"/>
      <c r="BG459" s="4"/>
      <c r="BH459" s="4"/>
      <c r="BI459" s="4"/>
      <c r="BJ459" s="4"/>
      <c r="BL459" s="2"/>
      <c r="BM459" s="2"/>
      <c r="BN459" s="2"/>
      <c r="BO459" s="2"/>
      <c r="BP459" s="2"/>
      <c r="BQ459" s="2"/>
      <c r="BR459" s="2"/>
      <c r="BS459" s="2"/>
      <c r="BT459" s="2"/>
    </row>
    <row r="460" spans="1:72">
      <c r="A460" s="4"/>
      <c r="D460" s="4"/>
      <c r="E460" s="4"/>
      <c r="F460" s="4"/>
      <c r="J460" s="4"/>
      <c r="K460" s="4"/>
      <c r="P460" s="4"/>
      <c r="Q460" s="4"/>
      <c r="T460" s="4"/>
      <c r="U460" s="4"/>
      <c r="W460" s="4"/>
      <c r="Z460" s="4"/>
      <c r="AA460" s="4"/>
      <c r="AB460" s="4"/>
      <c r="AC460" s="4"/>
      <c r="AE460" s="4"/>
      <c r="AF460" s="4"/>
      <c r="AN460" s="4"/>
      <c r="AO460" s="4"/>
      <c r="AR460" s="4"/>
      <c r="AV460" s="4"/>
      <c r="AW460" s="4"/>
      <c r="AY460" s="4"/>
      <c r="AZ460" s="4"/>
      <c r="BA460" s="4"/>
      <c r="BD460" s="4"/>
      <c r="BF460" s="4"/>
      <c r="BG460" s="4"/>
      <c r="BH460" s="4"/>
      <c r="BI460" s="4"/>
      <c r="BJ460" s="4"/>
      <c r="BL460" s="2"/>
      <c r="BM460" s="2"/>
      <c r="BN460" s="2"/>
      <c r="BO460" s="2"/>
      <c r="BP460" s="2"/>
      <c r="BQ460" s="2"/>
      <c r="BR460" s="2"/>
      <c r="BS460" s="2"/>
      <c r="BT460" s="2"/>
    </row>
    <row r="461" spans="1:72">
      <c r="A461" s="4"/>
      <c r="D461" s="4"/>
      <c r="E461" s="4"/>
      <c r="F461" s="4"/>
      <c r="J461" s="4"/>
      <c r="K461" s="4"/>
      <c r="P461" s="4"/>
      <c r="Q461" s="4"/>
      <c r="T461" s="4"/>
      <c r="U461" s="4"/>
      <c r="W461" s="4"/>
      <c r="Z461" s="4"/>
      <c r="AA461" s="4"/>
      <c r="AB461" s="4"/>
      <c r="AC461" s="4"/>
      <c r="AE461" s="4"/>
      <c r="AF461" s="4"/>
      <c r="AN461" s="4"/>
      <c r="AO461" s="4"/>
      <c r="AR461" s="4"/>
      <c r="AV461" s="4"/>
      <c r="AW461" s="4"/>
      <c r="AY461" s="4"/>
      <c r="AZ461" s="4"/>
      <c r="BA461" s="4"/>
      <c r="BD461" s="4"/>
      <c r="BF461" s="4"/>
      <c r="BG461" s="4"/>
      <c r="BH461" s="4"/>
      <c r="BI461" s="4"/>
      <c r="BJ461" s="4"/>
      <c r="BL461" s="2"/>
      <c r="BM461" s="2"/>
      <c r="BN461" s="2"/>
      <c r="BO461" s="2"/>
      <c r="BP461" s="2"/>
      <c r="BQ461" s="2"/>
      <c r="BR461" s="2"/>
      <c r="BS461" s="2"/>
      <c r="BT461" s="2"/>
    </row>
    <row r="462" spans="1:72">
      <c r="A462" s="4"/>
      <c r="D462" s="4"/>
      <c r="E462" s="4"/>
      <c r="F462" s="4"/>
      <c r="J462" s="4"/>
      <c r="K462" s="4"/>
      <c r="P462" s="4"/>
      <c r="Q462" s="4"/>
      <c r="T462" s="4"/>
      <c r="U462" s="4"/>
      <c r="W462" s="4"/>
      <c r="Z462" s="4"/>
      <c r="AA462" s="4"/>
      <c r="AB462" s="4"/>
      <c r="AC462" s="4"/>
      <c r="AE462" s="4"/>
      <c r="AF462" s="4"/>
      <c r="AN462" s="4"/>
      <c r="AO462" s="4"/>
      <c r="AR462" s="4"/>
      <c r="AV462" s="4"/>
      <c r="AW462" s="4"/>
      <c r="AY462" s="4"/>
      <c r="AZ462" s="4"/>
      <c r="BA462" s="4"/>
      <c r="BD462" s="4"/>
      <c r="BF462" s="4"/>
      <c r="BG462" s="4"/>
      <c r="BH462" s="4"/>
      <c r="BI462" s="4"/>
      <c r="BJ462" s="4"/>
      <c r="BL462" s="2"/>
      <c r="BM462" s="2"/>
      <c r="BN462" s="2"/>
      <c r="BO462" s="2"/>
      <c r="BP462" s="2"/>
      <c r="BQ462" s="2"/>
      <c r="BR462" s="2"/>
      <c r="BS462" s="2"/>
      <c r="BT462" s="2"/>
    </row>
    <row r="463" spans="1:72">
      <c r="A463" s="4"/>
      <c r="D463" s="4"/>
      <c r="E463" s="4"/>
      <c r="F463" s="4"/>
      <c r="J463" s="4"/>
      <c r="K463" s="4"/>
      <c r="P463" s="4"/>
      <c r="Q463" s="4"/>
      <c r="T463" s="4"/>
      <c r="U463" s="4"/>
      <c r="W463" s="4"/>
      <c r="Z463" s="4"/>
      <c r="AA463" s="4"/>
      <c r="AB463" s="4"/>
      <c r="AC463" s="4"/>
      <c r="AE463" s="4"/>
      <c r="AF463" s="4"/>
      <c r="AN463" s="4"/>
      <c r="AO463" s="4"/>
      <c r="AR463" s="4"/>
      <c r="AV463" s="4"/>
      <c r="AW463" s="4"/>
      <c r="AY463" s="4"/>
      <c r="AZ463" s="4"/>
      <c r="BA463" s="4"/>
      <c r="BD463" s="4"/>
      <c r="BF463" s="4"/>
      <c r="BG463" s="4"/>
      <c r="BH463" s="4"/>
      <c r="BI463" s="4"/>
      <c r="BJ463" s="4"/>
      <c r="BL463" s="2"/>
      <c r="BM463" s="2"/>
      <c r="BN463" s="2"/>
      <c r="BO463" s="2"/>
      <c r="BP463" s="2"/>
      <c r="BQ463" s="2"/>
      <c r="BR463" s="2"/>
      <c r="BS463" s="2"/>
      <c r="BT463" s="2"/>
    </row>
    <row r="464" spans="1:72">
      <c r="A464" s="4"/>
      <c r="D464" s="4"/>
      <c r="E464" s="4"/>
      <c r="F464" s="4"/>
      <c r="J464" s="4"/>
      <c r="K464" s="4"/>
      <c r="P464" s="4"/>
      <c r="Q464" s="4"/>
      <c r="T464" s="4"/>
      <c r="U464" s="4"/>
      <c r="W464" s="4"/>
      <c r="Z464" s="4"/>
      <c r="AA464" s="4"/>
      <c r="AB464" s="4"/>
      <c r="AC464" s="4"/>
      <c r="AE464" s="4"/>
      <c r="AF464" s="4"/>
      <c r="AN464" s="4"/>
      <c r="AO464" s="4"/>
      <c r="AR464" s="4"/>
      <c r="AV464" s="4"/>
      <c r="AW464" s="4"/>
      <c r="AY464" s="4"/>
      <c r="AZ464" s="4"/>
      <c r="BA464" s="4"/>
      <c r="BD464" s="4"/>
      <c r="BF464" s="4"/>
      <c r="BG464" s="4"/>
      <c r="BH464" s="4"/>
      <c r="BI464" s="4"/>
      <c r="BJ464" s="4"/>
      <c r="BL464" s="2"/>
      <c r="BM464" s="2"/>
      <c r="BN464" s="2"/>
      <c r="BO464" s="2"/>
      <c r="BP464" s="2"/>
      <c r="BQ464" s="2"/>
      <c r="BR464" s="2"/>
      <c r="BS464" s="2"/>
      <c r="BT464" s="2"/>
    </row>
    <row r="465" spans="1:72">
      <c r="A465" s="4"/>
      <c r="D465" s="4"/>
      <c r="E465" s="4"/>
      <c r="F465" s="4"/>
      <c r="J465" s="4"/>
      <c r="K465" s="4"/>
      <c r="P465" s="4"/>
      <c r="Q465" s="4"/>
      <c r="T465" s="4"/>
      <c r="U465" s="4"/>
      <c r="W465" s="4"/>
      <c r="Z465" s="4"/>
      <c r="AA465" s="4"/>
      <c r="AB465" s="4"/>
      <c r="AC465" s="4"/>
      <c r="AE465" s="4"/>
      <c r="AF465" s="4"/>
      <c r="AN465" s="4"/>
      <c r="AO465" s="4"/>
      <c r="AR465" s="4"/>
      <c r="AV465" s="4"/>
      <c r="AW465" s="4"/>
      <c r="AY465" s="4"/>
      <c r="AZ465" s="4"/>
      <c r="BA465" s="4"/>
      <c r="BD465" s="4"/>
      <c r="BF465" s="4"/>
      <c r="BG465" s="4"/>
      <c r="BH465" s="4"/>
      <c r="BI465" s="4"/>
      <c r="BJ465" s="4"/>
      <c r="BL465" s="2"/>
      <c r="BM465" s="2"/>
      <c r="BN465" s="2"/>
      <c r="BO465" s="2"/>
      <c r="BP465" s="2"/>
      <c r="BQ465" s="2"/>
      <c r="BR465" s="2"/>
      <c r="BS465" s="2"/>
      <c r="BT465" s="2"/>
    </row>
    <row r="466" spans="1:72">
      <c r="A466" s="4"/>
      <c r="D466" s="4"/>
      <c r="E466" s="4"/>
      <c r="F466" s="4"/>
      <c r="J466" s="4"/>
      <c r="K466" s="4"/>
      <c r="P466" s="4"/>
      <c r="Q466" s="4"/>
      <c r="T466" s="4"/>
      <c r="U466" s="4"/>
      <c r="W466" s="4"/>
      <c r="Z466" s="4"/>
      <c r="AA466" s="4"/>
      <c r="AB466" s="4"/>
      <c r="AC466" s="4"/>
      <c r="AE466" s="4"/>
      <c r="AF466" s="4"/>
      <c r="AN466" s="4"/>
      <c r="AO466" s="4"/>
      <c r="AR466" s="4"/>
      <c r="AV466" s="4"/>
      <c r="AW466" s="4"/>
      <c r="AY466" s="4"/>
      <c r="AZ466" s="4"/>
      <c r="BA466" s="4"/>
      <c r="BD466" s="4"/>
      <c r="BF466" s="4"/>
      <c r="BG466" s="4"/>
      <c r="BH466" s="4"/>
      <c r="BI466" s="4"/>
      <c r="BJ466" s="4"/>
      <c r="BL466" s="2"/>
      <c r="BM466" s="2"/>
      <c r="BN466" s="2"/>
      <c r="BO466" s="2"/>
      <c r="BP466" s="2"/>
      <c r="BQ466" s="2"/>
      <c r="BR466" s="2"/>
      <c r="BS466" s="2"/>
      <c r="BT466" s="2"/>
    </row>
    <row r="467" spans="1:72">
      <c r="A467" s="4"/>
      <c r="D467" s="4"/>
      <c r="E467" s="4"/>
      <c r="F467" s="4"/>
      <c r="J467" s="4"/>
      <c r="K467" s="4"/>
      <c r="P467" s="4"/>
      <c r="Q467" s="4"/>
      <c r="T467" s="4"/>
      <c r="U467" s="4"/>
      <c r="W467" s="4"/>
      <c r="Z467" s="4"/>
      <c r="AA467" s="4"/>
      <c r="AB467" s="4"/>
      <c r="AC467" s="4"/>
      <c r="AE467" s="4"/>
      <c r="AF467" s="4"/>
      <c r="AN467" s="4"/>
      <c r="AO467" s="4"/>
      <c r="AR467" s="4"/>
      <c r="AV467" s="4"/>
      <c r="AW467" s="4"/>
      <c r="AY467" s="4"/>
      <c r="AZ467" s="4"/>
      <c r="BA467" s="4"/>
      <c r="BD467" s="4"/>
      <c r="BF467" s="4"/>
      <c r="BG467" s="4"/>
      <c r="BH467" s="4"/>
      <c r="BI467" s="4"/>
      <c r="BJ467" s="4"/>
      <c r="BL467" s="2"/>
      <c r="BM467" s="2"/>
      <c r="BN467" s="2"/>
      <c r="BO467" s="2"/>
      <c r="BP467" s="2"/>
      <c r="BQ467" s="2"/>
      <c r="BR467" s="2"/>
      <c r="BS467" s="2"/>
      <c r="BT467" s="2"/>
    </row>
    <row r="468" spans="1:72">
      <c r="A468" s="4"/>
      <c r="D468" s="4"/>
      <c r="E468" s="4"/>
      <c r="F468" s="4"/>
      <c r="J468" s="4"/>
      <c r="K468" s="4"/>
      <c r="P468" s="4"/>
      <c r="Q468" s="4"/>
      <c r="T468" s="4"/>
      <c r="U468" s="4"/>
      <c r="W468" s="4"/>
      <c r="Z468" s="4"/>
      <c r="AA468" s="4"/>
      <c r="AB468" s="4"/>
      <c r="AC468" s="4"/>
      <c r="AE468" s="4"/>
      <c r="AF468" s="4"/>
      <c r="AN468" s="4"/>
      <c r="AO468" s="4"/>
      <c r="AR468" s="4"/>
      <c r="AV468" s="4"/>
      <c r="AW468" s="4"/>
      <c r="AY468" s="4"/>
      <c r="AZ468" s="4"/>
      <c r="BA468" s="4"/>
      <c r="BD468" s="4"/>
      <c r="BF468" s="4"/>
      <c r="BG468" s="4"/>
      <c r="BH468" s="4"/>
      <c r="BI468" s="4"/>
      <c r="BJ468" s="4"/>
      <c r="BL468" s="2"/>
      <c r="BM468" s="2"/>
      <c r="BN468" s="2"/>
      <c r="BO468" s="2"/>
      <c r="BP468" s="2"/>
      <c r="BQ468" s="2"/>
      <c r="BR468" s="2"/>
      <c r="BS468" s="2"/>
      <c r="BT468" s="2"/>
    </row>
    <row r="469" spans="1:72">
      <c r="A469" s="4"/>
      <c r="D469" s="4"/>
      <c r="E469" s="4"/>
      <c r="F469" s="4"/>
      <c r="J469" s="4"/>
      <c r="K469" s="4"/>
      <c r="P469" s="4"/>
      <c r="Q469" s="4"/>
      <c r="T469" s="4"/>
      <c r="U469" s="4"/>
      <c r="W469" s="4"/>
      <c r="Z469" s="4"/>
      <c r="AA469" s="4"/>
      <c r="AB469" s="4"/>
      <c r="AC469" s="4"/>
      <c r="AE469" s="4"/>
      <c r="AF469" s="4"/>
      <c r="AN469" s="4"/>
      <c r="AO469" s="4"/>
      <c r="AR469" s="4"/>
      <c r="AV469" s="4"/>
      <c r="AW469" s="4"/>
      <c r="AY469" s="4"/>
      <c r="AZ469" s="4"/>
      <c r="BA469" s="4"/>
      <c r="BD469" s="4"/>
      <c r="BF469" s="4"/>
      <c r="BG469" s="4"/>
      <c r="BH469" s="4"/>
      <c r="BI469" s="4"/>
      <c r="BJ469" s="4"/>
      <c r="BL469" s="2"/>
      <c r="BM469" s="2"/>
      <c r="BN469" s="2"/>
      <c r="BO469" s="2"/>
      <c r="BP469" s="2"/>
      <c r="BQ469" s="2"/>
      <c r="BR469" s="2"/>
      <c r="BS469" s="2"/>
      <c r="BT469" s="2"/>
    </row>
    <row r="470" spans="1:72">
      <c r="A470" s="4"/>
      <c r="D470" s="4"/>
      <c r="E470" s="4"/>
      <c r="F470" s="4"/>
      <c r="J470" s="4"/>
      <c r="K470" s="4"/>
      <c r="P470" s="4"/>
      <c r="Q470" s="4"/>
      <c r="T470" s="4"/>
      <c r="U470" s="4"/>
      <c r="W470" s="4"/>
      <c r="Z470" s="4"/>
      <c r="AA470" s="4"/>
      <c r="AB470" s="4"/>
      <c r="AC470" s="4"/>
      <c r="AE470" s="4"/>
      <c r="AF470" s="4"/>
      <c r="AN470" s="4"/>
      <c r="AO470" s="4"/>
      <c r="AR470" s="4"/>
      <c r="AV470" s="4"/>
      <c r="AW470" s="4"/>
      <c r="AY470" s="4"/>
      <c r="AZ470" s="4"/>
      <c r="BA470" s="4"/>
      <c r="BD470" s="4"/>
      <c r="BF470" s="4"/>
      <c r="BG470" s="4"/>
      <c r="BH470" s="4"/>
      <c r="BI470" s="4"/>
      <c r="BJ470" s="4"/>
      <c r="BL470" s="2"/>
      <c r="BM470" s="2"/>
      <c r="BN470" s="2"/>
      <c r="BO470" s="2"/>
      <c r="BP470" s="2"/>
      <c r="BQ470" s="2"/>
      <c r="BR470" s="2"/>
      <c r="BS470" s="2"/>
      <c r="BT470" s="2"/>
    </row>
    <row r="471" spans="1:72">
      <c r="A471" s="4"/>
      <c r="D471" s="4"/>
      <c r="E471" s="4"/>
      <c r="F471" s="4"/>
      <c r="J471" s="4"/>
      <c r="K471" s="4"/>
      <c r="P471" s="4"/>
      <c r="Q471" s="4"/>
      <c r="T471" s="4"/>
      <c r="U471" s="4"/>
      <c r="W471" s="4"/>
      <c r="Z471" s="4"/>
      <c r="AA471" s="4"/>
      <c r="AB471" s="4"/>
      <c r="AC471" s="4"/>
      <c r="AE471" s="4"/>
      <c r="AF471" s="4"/>
      <c r="AN471" s="4"/>
      <c r="AO471" s="4"/>
      <c r="AR471" s="4"/>
      <c r="AV471" s="4"/>
      <c r="AW471" s="4"/>
      <c r="AY471" s="4"/>
      <c r="AZ471" s="4"/>
      <c r="BA471" s="4"/>
      <c r="BD471" s="4"/>
      <c r="BF471" s="4"/>
      <c r="BG471" s="4"/>
      <c r="BH471" s="4"/>
      <c r="BI471" s="4"/>
      <c r="BJ471" s="4"/>
      <c r="BL471" s="2"/>
      <c r="BM471" s="2"/>
      <c r="BN471" s="2"/>
      <c r="BO471" s="2"/>
      <c r="BP471" s="2"/>
      <c r="BQ471" s="2"/>
      <c r="BR471" s="2"/>
      <c r="BS471" s="2"/>
      <c r="BT471" s="2"/>
    </row>
    <row r="472" spans="1:72">
      <c r="A472" s="4"/>
      <c r="D472" s="4"/>
      <c r="E472" s="4"/>
      <c r="F472" s="4"/>
      <c r="J472" s="4"/>
      <c r="K472" s="4"/>
      <c r="P472" s="4"/>
      <c r="Q472" s="4"/>
      <c r="T472" s="4"/>
      <c r="U472" s="4"/>
      <c r="W472" s="4"/>
      <c r="Z472" s="4"/>
      <c r="AA472" s="4"/>
      <c r="AB472" s="4"/>
      <c r="AC472" s="4"/>
      <c r="AE472" s="4"/>
      <c r="AF472" s="4"/>
      <c r="AN472" s="4"/>
      <c r="AO472" s="4"/>
      <c r="AR472" s="4"/>
      <c r="AV472" s="4"/>
      <c r="AW472" s="4"/>
      <c r="AY472" s="4"/>
      <c r="AZ472" s="4"/>
      <c r="BA472" s="4"/>
      <c r="BD472" s="4"/>
      <c r="BF472" s="4"/>
      <c r="BG472" s="4"/>
      <c r="BH472" s="4"/>
      <c r="BI472" s="4"/>
      <c r="BJ472" s="4"/>
      <c r="BL472" s="2"/>
      <c r="BM472" s="2"/>
      <c r="BN472" s="2"/>
      <c r="BO472" s="2"/>
      <c r="BP472" s="2"/>
      <c r="BQ472" s="2"/>
      <c r="BR472" s="2"/>
      <c r="BS472" s="2"/>
      <c r="BT472" s="2"/>
    </row>
    <row r="473" spans="1:72">
      <c r="BL473" s="2"/>
      <c r="BM473" s="2"/>
      <c r="BN473" s="2"/>
      <c r="BO473" s="2"/>
      <c r="BP473" s="2"/>
      <c r="BQ473" s="2"/>
      <c r="BR473" s="2"/>
      <c r="BS473" s="2"/>
      <c r="BT473" s="2"/>
    </row>
    <row r="474" spans="1:72">
      <c r="BL474" s="2"/>
      <c r="BM474" s="2"/>
      <c r="BN474" s="2"/>
      <c r="BO474" s="2"/>
      <c r="BP474" s="2"/>
      <c r="BQ474" s="2"/>
      <c r="BR474" s="2"/>
      <c r="BS474" s="2"/>
      <c r="BT474" s="2"/>
    </row>
    <row r="475" spans="1:72">
      <c r="BL475" s="2"/>
      <c r="BM475" s="2"/>
      <c r="BN475" s="2"/>
      <c r="BO475" s="2"/>
      <c r="BP475" s="2"/>
      <c r="BQ475" s="2"/>
      <c r="BR475" s="2"/>
      <c r="BS475" s="2"/>
      <c r="BT475" s="2"/>
    </row>
    <row r="476" spans="1:72">
      <c r="BL476" s="2"/>
      <c r="BM476" s="2"/>
      <c r="BN476" s="2"/>
      <c r="BO476" s="2"/>
      <c r="BP476" s="2"/>
      <c r="BQ476" s="2"/>
      <c r="BR476" s="2"/>
      <c r="BS476" s="2"/>
      <c r="BT476" s="2"/>
    </row>
    <row r="477" spans="1:72">
      <c r="BL477" s="2"/>
      <c r="BM477" s="2"/>
      <c r="BN477" s="2"/>
      <c r="BO477" s="2"/>
      <c r="BP477" s="2"/>
      <c r="BQ477" s="2"/>
      <c r="BR477" s="2"/>
      <c r="BS477" s="2"/>
      <c r="BT477" s="2"/>
    </row>
    <row r="478" spans="1:72">
      <c r="BL478" s="2"/>
      <c r="BM478" s="2"/>
      <c r="BN478" s="2"/>
      <c r="BO478" s="2"/>
      <c r="BP478" s="2"/>
      <c r="BQ478" s="2"/>
      <c r="BR478" s="2"/>
      <c r="BS478" s="2"/>
      <c r="BT478" s="2"/>
    </row>
    <row r="479" spans="1:72">
      <c r="BL479" s="2"/>
      <c r="BM479" s="2"/>
      <c r="BN479" s="2"/>
      <c r="BO479" s="2"/>
      <c r="BP479" s="2"/>
      <c r="BQ479" s="2"/>
      <c r="BR479" s="2"/>
      <c r="BS479" s="2"/>
      <c r="BT479" s="2"/>
    </row>
    <row r="480" spans="1:72">
      <c r="BL480" s="2"/>
      <c r="BM480" s="2"/>
      <c r="BN480" s="2"/>
      <c r="BO480" s="2"/>
      <c r="BP480" s="2"/>
      <c r="BQ480" s="2"/>
      <c r="BR480" s="2"/>
      <c r="BS480" s="2"/>
      <c r="BT480" s="2"/>
    </row>
    <row r="481" spans="64:72">
      <c r="BL481" s="2"/>
      <c r="BM481" s="2"/>
      <c r="BN481" s="2"/>
      <c r="BO481" s="2"/>
      <c r="BP481" s="2"/>
      <c r="BQ481" s="2"/>
      <c r="BR481" s="2"/>
      <c r="BS481" s="2"/>
      <c r="BT481" s="2"/>
    </row>
    <row r="482" spans="64:72">
      <c r="BL482" s="2"/>
      <c r="BM482" s="2"/>
      <c r="BN482" s="2"/>
      <c r="BO482" s="2"/>
      <c r="BP482" s="2"/>
      <c r="BQ482" s="2"/>
      <c r="BR482" s="2"/>
      <c r="BS482" s="2"/>
      <c r="BT482" s="2"/>
    </row>
    <row r="483" spans="64:72">
      <c r="BL483" s="2"/>
      <c r="BM483" s="2"/>
      <c r="BN483" s="2"/>
      <c r="BO483" s="2"/>
      <c r="BP483" s="2"/>
      <c r="BQ483" s="2"/>
      <c r="BR483" s="2"/>
      <c r="BS483" s="2"/>
      <c r="BT483" s="2"/>
    </row>
    <row r="484" spans="64:72">
      <c r="BL484" s="2"/>
      <c r="BM484" s="2"/>
      <c r="BN484" s="2"/>
      <c r="BO484" s="2"/>
      <c r="BP484" s="2"/>
      <c r="BQ484" s="2"/>
      <c r="BR484" s="2"/>
      <c r="BS484" s="2"/>
      <c r="BT484" s="2"/>
    </row>
    <row r="485" spans="64:72">
      <c r="BL485" s="2"/>
      <c r="BM485" s="2"/>
      <c r="BN485" s="2"/>
      <c r="BO485" s="2"/>
      <c r="BP485" s="2"/>
      <c r="BQ485" s="2"/>
      <c r="BR485" s="2"/>
      <c r="BS485" s="2"/>
      <c r="BT485" s="2"/>
    </row>
    <row r="486" spans="64:72">
      <c r="BL486" s="2"/>
      <c r="BM486" s="2"/>
      <c r="BN486" s="2"/>
      <c r="BO486" s="2"/>
      <c r="BP486" s="2"/>
      <c r="BQ486" s="2"/>
      <c r="BR486" s="2"/>
      <c r="BS486" s="2"/>
      <c r="BT486" s="2"/>
    </row>
  </sheetData>
  <mergeCells count="5">
    <mergeCell ref="A2:BK2"/>
    <mergeCell ref="BL2:BT2"/>
    <mergeCell ref="A1:B1"/>
    <mergeCell ref="C1:BK1"/>
    <mergeCell ref="BU2:CC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4"/>
  <sheetViews>
    <sheetView topLeftCell="A124" zoomScaleNormal="100" workbookViewId="0">
      <selection activeCell="G137" sqref="G137:J144"/>
    </sheetView>
  </sheetViews>
  <sheetFormatPr defaultColWidth="8.85546875" defaultRowHeight="15"/>
  <cols>
    <col min="1" max="1" width="37" customWidth="1"/>
    <col min="7" max="7" width="8.85546875" customWidth="1"/>
    <col min="9" max="9" width="9.42578125" bestFit="1" customWidth="1"/>
    <col min="10" max="10" width="10.42578125" bestFit="1" customWidth="1"/>
  </cols>
  <sheetData>
    <row r="1" spans="1:10" s="5" customFormat="1" ht="39" customHeight="1">
      <c r="A1" s="107" t="str">
        <f>"Summary Data for "&amp;TEXT('2. Youth-Level Data'!C1, " ")</f>
        <v>Summary Data for &lt;Enter Program Name&gt;</v>
      </c>
      <c r="B1" s="107"/>
      <c r="C1" s="107"/>
      <c r="D1" s="107"/>
      <c r="E1" s="107"/>
      <c r="F1" s="107"/>
      <c r="G1" s="107"/>
      <c r="H1" s="107"/>
      <c r="I1" s="107"/>
      <c r="J1" s="107"/>
    </row>
    <row r="3" spans="1:10" ht="23.25" customHeight="1">
      <c r="A3" s="108" t="s">
        <v>215</v>
      </c>
      <c r="B3" s="109"/>
      <c r="C3" s="109"/>
      <c r="D3" s="109"/>
      <c r="E3" s="109"/>
      <c r="F3" s="109"/>
      <c r="G3" s="109"/>
      <c r="H3" s="109"/>
      <c r="I3" s="109"/>
      <c r="J3" s="109"/>
    </row>
    <row r="19" spans="1:10" ht="5.25" customHeight="1"/>
    <row r="20" spans="1:10" ht="21.75" customHeight="1"/>
    <row r="22" spans="1:10" ht="41.25" customHeight="1">
      <c r="A22" s="84" t="s">
        <v>216</v>
      </c>
      <c r="B22" s="85"/>
      <c r="C22" s="85"/>
      <c r="D22" s="85"/>
      <c r="E22" s="85"/>
      <c r="F22" s="85"/>
      <c r="G22" s="85"/>
      <c r="H22" s="85"/>
      <c r="I22" s="85"/>
      <c r="J22" s="86"/>
    </row>
    <row r="23" spans="1:10" ht="29.25" customHeight="1">
      <c r="A23" s="28"/>
      <c r="B23" s="81" t="s">
        <v>217</v>
      </c>
      <c r="C23" s="82"/>
      <c r="D23" s="82"/>
      <c r="E23" s="82"/>
      <c r="F23" s="83"/>
      <c r="G23" s="81" t="s">
        <v>218</v>
      </c>
      <c r="H23" s="82"/>
      <c r="I23" s="82"/>
      <c r="J23" s="83"/>
    </row>
    <row r="24" spans="1:10" ht="29.25" customHeight="1">
      <c r="A24" s="27" t="s">
        <v>219</v>
      </c>
      <c r="B24" s="31" t="s">
        <v>220</v>
      </c>
      <c r="C24" s="26" t="s">
        <v>221</v>
      </c>
      <c r="D24" s="30" t="s">
        <v>222</v>
      </c>
      <c r="E24" s="26" t="s">
        <v>223</v>
      </c>
      <c r="F24" s="26" t="s">
        <v>224</v>
      </c>
      <c r="G24" s="29" t="s">
        <v>225</v>
      </c>
      <c r="H24" s="29" t="s">
        <v>226</v>
      </c>
      <c r="I24" s="29" t="s">
        <v>227</v>
      </c>
      <c r="J24" s="29" t="s">
        <v>228</v>
      </c>
    </row>
    <row r="25" spans="1:10" s="5" customFormat="1" ht="29.25" customHeight="1">
      <c r="A25" s="91" t="s">
        <v>229</v>
      </c>
      <c r="B25" s="92"/>
      <c r="C25" s="92"/>
      <c r="D25" s="92"/>
      <c r="E25" s="92"/>
      <c r="F25" s="92"/>
      <c r="G25" s="92"/>
      <c r="H25" s="92"/>
      <c r="I25" s="92"/>
      <c r="J25" s="93"/>
    </row>
    <row r="26" spans="1:10" ht="13.5" customHeight="1">
      <c r="A26" s="110" t="str">
        <f>"Mean Scale Score: "&amp;TEXT(AVERAGE('2. Youth-Level Data'!$BL$4:$BL$1000),"0.00")</f>
        <v>Mean Scale Score: 3.17</v>
      </c>
      <c r="B26" s="95"/>
      <c r="C26" s="95"/>
      <c r="D26" s="95"/>
      <c r="E26" s="95"/>
      <c r="F26" s="95"/>
      <c r="G26" s="95"/>
      <c r="H26" s="95"/>
      <c r="I26" s="95"/>
      <c r="J26" s="96"/>
    </row>
    <row r="27" spans="1:10" s="16" customFormat="1" ht="29.25" customHeight="1">
      <c r="A27" s="25" t="s">
        <v>7</v>
      </c>
      <c r="B27" s="50" t="str">
        <f>COUNTIF('2. Youth-Level Data'!$Q$4:$Q$1000, "=1")&amp;" ("&amp;TEXT(COUNTIF('2. Youth-Level Data'!$Q$4:$Q$1000, "=1")/COUNTA('2. Youth-Level Data'!$Q$4:$Q$1000),"0%")&amp;")"</f>
        <v>1 (2%)</v>
      </c>
      <c r="C27" s="50" t="str">
        <f>COUNTIF('2. Youth-Level Data'!$Q$4:$Q$1000, "=2")&amp;" ("&amp;TEXT(COUNTIF('2. Youth-Level Data'!$Q$4:$Q$1000, "=2")/COUNTA('2. Youth-Level Data'!$Q$4:$Q$1000),"0%")&amp;")"</f>
        <v>1 (2%)</v>
      </c>
      <c r="D27" s="50" t="str">
        <f>COUNTIF('2. Youth-Level Data'!$Q$4:$Q$1000, "=3")&amp;" ("&amp;TEXT(COUNTIF('2. Youth-Level Data'!$Q$4:$Q$1000, "=3")/COUNTA('2. Youth-Level Data'!$Q$4:$Q$1000),"0%")&amp;")"</f>
        <v>5 (10%)</v>
      </c>
      <c r="E27" s="50" t="str">
        <f>COUNTIF('2. Youth-Level Data'!$Q$4:$Q$1000, "=4")&amp;" ("&amp;TEXT(COUNTIF('2. Youth-Level Data'!$Q$4:$Q$1000, "=4")/COUNTA('2. Youth-Level Data'!$Q$4:$Q$1000),"0%")&amp;")"</f>
        <v>41 (85%)</v>
      </c>
      <c r="F27" s="24">
        <f>COUNTA('2. Youth-Level Data'!$Q$4:$Q$1000)</f>
        <v>48</v>
      </c>
      <c r="G27" s="24">
        <f>MIN('2. Youth-Level Data'!$Q$4:$Q$1000)</f>
        <v>1</v>
      </c>
      <c r="H27" s="24">
        <f>MAX('2. Youth-Level Data'!$Q$4:$Q$1000)</f>
        <v>4</v>
      </c>
      <c r="I27" s="23">
        <f>AVERAGE('2. Youth-Level Data'!$Q$4:$Q$1000)</f>
        <v>3.7916666666666665</v>
      </c>
      <c r="J27" s="23">
        <f>STDEVA('2. Youth-Level Data'!$Q$4:$Q$1000)</f>
        <v>0.58193855540727213</v>
      </c>
    </row>
    <row r="28" spans="1:10" s="16" customFormat="1" ht="29.25" customHeight="1">
      <c r="A28" s="25" t="s">
        <v>11</v>
      </c>
      <c r="B28" s="50" t="str">
        <f>COUNTIF('2. Youth-Level Data'!$AK$4:$AK$1000, "=1")&amp;" ("&amp;TEXT(COUNTIF('2. Youth-Level Data'!$AK$4:$AK$1000, "=1")/COUNTA('2. Youth-Level Data'!$AK$4:$AK$1000),"0%")&amp;")"</f>
        <v>1 (2%)</v>
      </c>
      <c r="C28" s="50" t="str">
        <f>COUNTIF('2. Youth-Level Data'!$AK$4:$AK$1000, "=2")&amp;" ("&amp;TEXT(COUNTIF('2. Youth-Level Data'!$AK$4:$AK$1000, "=2")/COUNTA('2. Youth-Level Data'!$AK$4:$AK$1000),"0%")&amp;")"</f>
        <v>1 (2%)</v>
      </c>
      <c r="D28" s="50" t="str">
        <f>COUNTIF('2. Youth-Level Data'!$AK$4:$AK$1000, "=3")&amp;" ("&amp;TEXT(COUNTIF('2. Youth-Level Data'!$AK$4:$AK$1000, "=3")/COUNTA('2. Youth-Level Data'!$AK$4:$AK$1000),"0%")&amp;")"</f>
        <v>5 (10%)</v>
      </c>
      <c r="E28" s="50" t="str">
        <f>COUNTIF('2. Youth-Level Data'!$AK$4:$AK$1000, "=4")&amp;" ("&amp;TEXT(COUNTIF('2. Youth-Level Data'!$AK$4:$AK$1000, "=4")/COUNTA('2. Youth-Level Data'!$AK$4:$AK$1000),"0%")&amp;")"</f>
        <v>41 (85%)</v>
      </c>
      <c r="F28" s="24">
        <f>COUNTA('2. Youth-Level Data'!$AK$4:$AK$1000)</f>
        <v>48</v>
      </c>
      <c r="G28" s="24">
        <f>MIN('2. Youth-Level Data'!$AK$4:$AK$1000)</f>
        <v>1</v>
      </c>
      <c r="H28" s="24">
        <f>MAX('2. Youth-Level Data'!$AK$4:$AK$1000)</f>
        <v>4</v>
      </c>
      <c r="I28" s="23">
        <f>AVERAGE('2. Youth-Level Data'!$AK$4:$AK$1000)</f>
        <v>3.7916666666666665</v>
      </c>
      <c r="J28" s="23">
        <f>STDEVA('2. Youth-Level Data'!$AK$4:$AK$1000)</f>
        <v>0.58193855540727213</v>
      </c>
    </row>
    <row r="29" spans="1:10" s="16" customFormat="1" ht="29.25" customHeight="1">
      <c r="A29" s="25" t="s">
        <v>14</v>
      </c>
      <c r="B29" s="50" t="str">
        <f>COUNTIF('2. Youth-Level Data'!$AC$4:$AC$1000, "=1")&amp;" ("&amp;TEXT(COUNTIF('2. Youth-Level Data'!$AC$4:$AC$1000, "=1")/COUNTA('2. Youth-Level Data'!$AC$4:$AC$1000),"0%")&amp;")"</f>
        <v>0 (0%)</v>
      </c>
      <c r="C29" s="50" t="str">
        <f>COUNTIF('2. Youth-Level Data'!$AC$4:$AC$1000, "=2")&amp;" ("&amp;TEXT(COUNTIF('2. Youth-Level Data'!$AC$4:$AC$1000, "=2")/COUNTA('2. Youth-Level Data'!$AC$4:$AC$1000),"0%")&amp;")"</f>
        <v>3 (6%)</v>
      </c>
      <c r="D29" s="50" t="str">
        <f>COUNTIF('2. Youth-Level Data'!$AC$4:$AC$1000, "=3")&amp;" ("&amp;TEXT(COUNTIF('2. Youth-Level Data'!$AC$4:$AC$1000, "=3")/COUNTA('2. Youth-Level Data'!$AC$4:$AC$1000),"0%")&amp;")"</f>
        <v>17 (35%)</v>
      </c>
      <c r="E29" s="50" t="str">
        <f>COUNTIF('2. Youth-Level Data'!$AC$4:$AC$1000, "=4")&amp;" ("&amp;TEXT(COUNTIF('2. Youth-Level Data'!$AC$4:$AC$1000, "=4")/COUNTA('2. Youth-Level Data'!$AC$4:$AC$1000),"0%")&amp;")"</f>
        <v>28 (58%)</v>
      </c>
      <c r="F29" s="24">
        <f>COUNTA('2. Youth-Level Data'!$AC$4:$AC$1000)</f>
        <v>48</v>
      </c>
      <c r="G29" s="24">
        <f>MIN('2. Youth-Level Data'!$AC$4:$AC$1000)</f>
        <v>2</v>
      </c>
      <c r="H29" s="24">
        <f>MAX('2. Youth-Level Data'!$AC$4:$AC$1000)</f>
        <v>4</v>
      </c>
      <c r="I29" s="23">
        <f>AVERAGE('2. Youth-Level Data'!$AC$4:$AC$1000)</f>
        <v>3.5208333333333335</v>
      </c>
      <c r="J29" s="23">
        <f>STDEVA('2. Youth-Level Data'!$AC$4:$AC$1000)</f>
        <v>0.61849451169182335</v>
      </c>
    </row>
    <row r="30" spans="1:10" s="16" customFormat="1" ht="29.25" customHeight="1">
      <c r="A30" s="25" t="s">
        <v>17</v>
      </c>
      <c r="B30" s="50" t="str">
        <f>COUNTIF('2. Youth-Level Data'!$D$4:$D$1000, "=1")&amp;" ("&amp;TEXT(COUNTIF('2. Youth-Level Data'!$D$4:$D$1000, "=1")/COUNTA('2. Youth-Level Data'!$D$4:$D$1000),"0%")&amp;")"</f>
        <v>1 (2%)</v>
      </c>
      <c r="C30" s="50" t="str">
        <f>COUNTIF('2. Youth-Level Data'!$D$4:$D$1000, "=2")&amp;" ("&amp;TEXT(COUNTIF('2. Youth-Level Data'!$D$4:$D$1000, "=2")/COUNTA('2. Youth-Level Data'!$D$4:$D$1000),"0%")&amp;")"</f>
        <v>7 (15%)</v>
      </c>
      <c r="D30" s="50" t="str">
        <f>COUNTIF('2. Youth-Level Data'!$D$4:$D$1000, "=3")&amp;" ("&amp;TEXT(COUNTIF('2. Youth-Level Data'!$D$4:$D$1000, "=3")/COUNTA('2. Youth-Level Data'!$D$4:$D$1000),"0%")&amp;")"</f>
        <v>21 (44%)</v>
      </c>
      <c r="E30" s="50" t="str">
        <f>COUNTIF('2. Youth-Level Data'!$D$4:$D$1000, "=4")&amp;" ("&amp;TEXT(COUNTIF('2. Youth-Level Data'!$D$4:$D$1000, "=4")/COUNTA('2. Youth-Level Data'!$D$4:$D$1000),"0%")&amp;")"</f>
        <v>19 (40%)</v>
      </c>
      <c r="F30" s="24">
        <f>COUNTA('2. Youth-Level Data'!$D$4:$D$1000)</f>
        <v>48</v>
      </c>
      <c r="G30" s="24">
        <f>MIN('2. Youth-Level Data'!$D$4:$D$1000)</f>
        <v>1</v>
      </c>
      <c r="H30" s="24">
        <f>MAX('2. Youth-Level Data'!$D$4:$D$1000)</f>
        <v>4</v>
      </c>
      <c r="I30" s="23">
        <f>AVERAGE('2. Youth-Level Data'!$D$4:$D$1000)</f>
        <v>3.2083333333333335</v>
      </c>
      <c r="J30" s="23">
        <f>STDEVA('2. Youth-Level Data'!$D$4:$D$1000)</f>
        <v>0.77069555026980285</v>
      </c>
    </row>
    <row r="31" spans="1:10" s="16" customFormat="1" ht="29.25" customHeight="1">
      <c r="A31" s="25" t="s">
        <v>20</v>
      </c>
      <c r="B31" s="50" t="str">
        <f>COUNTIF('2. Youth-Level Data'!$AH$4:$AH$1000, "=1")&amp;" ("&amp;TEXT(COUNTIF('2. Youth-Level Data'!$AH$4:$AH$1000, "=1")/COUNTA('2. Youth-Level Data'!$AH$4:$AH$1000),"0%")&amp;")"</f>
        <v>2 (4%)</v>
      </c>
      <c r="C31" s="50" t="str">
        <f>COUNTIF('2. Youth-Level Data'!$AH$4:$AH$1000, "=2")&amp;" ("&amp;TEXT(COUNTIF('2. Youth-Level Data'!$AH$4:$AH$1000, "=2")/COUNTA('2. Youth-Level Data'!$AH$4:$AH$1000),"0%")&amp;")"</f>
        <v>6 (13%)</v>
      </c>
      <c r="D31" s="50" t="str">
        <f>COUNTIF('2. Youth-Level Data'!$AH$4:$AH$1000, "=3")&amp;" ("&amp;TEXT(COUNTIF('2. Youth-Level Data'!$AH$4:$AH$1000, "=3")/COUNTA('2. Youth-Level Data'!$AH$4:$AH$1000),"0%")&amp;")"</f>
        <v>17 (36%)</v>
      </c>
      <c r="E31" s="50" t="str">
        <f>COUNTIF('2. Youth-Level Data'!$AH$4:$AH$1000, "=4")&amp;" ("&amp;TEXT(COUNTIF('2. Youth-Level Data'!$AH$4:$AH$1000, "=4")/COUNTA('2. Youth-Level Data'!$AH$4:$AH$1000),"0%")&amp;")"</f>
        <v>22 (47%)</v>
      </c>
      <c r="F31" s="24">
        <f>COUNTA('2. Youth-Level Data'!$AH$4:$AH$1000)</f>
        <v>47</v>
      </c>
      <c r="G31" s="24">
        <f>MIN('2. Youth-Level Data'!$AH$4:$AH$1000)</f>
        <v>1</v>
      </c>
      <c r="H31" s="24">
        <f>MAX('2. Youth-Level Data'!$AH$4:$AH$1000)</f>
        <v>4</v>
      </c>
      <c r="I31" s="23">
        <f>AVERAGE('2. Youth-Level Data'!$AH$4:$AH$1000)</f>
        <v>3.2553191489361701</v>
      </c>
      <c r="J31" s="23">
        <f>STDEVA('2. Youth-Level Data'!$AH$4:$AH$1000)</f>
        <v>0.8461700185409079</v>
      </c>
    </row>
    <row r="32" spans="1:10" s="16" customFormat="1" ht="29.25" customHeight="1">
      <c r="A32" s="25" t="s">
        <v>23</v>
      </c>
      <c r="B32" s="50" t="str">
        <f>COUNTIF('2. Youth-Level Data'!$V$4:$V$1000, "=1")&amp;" ("&amp;TEXT(COUNTIF('2. Youth-Level Data'!$V$4:$V$1000, "=1")/COUNTA('2. Youth-Level Data'!$V$4:$V$1000),"0%")&amp;")"</f>
        <v>0 (0%)</v>
      </c>
      <c r="C32" s="50" t="str">
        <f>COUNTIF('2. Youth-Level Data'!$V$4:$V$1000, "=2")&amp;" ("&amp;TEXT(COUNTIF('2. Youth-Level Data'!$V$4:$V$1000, "=2")/COUNTA('2. Youth-Level Data'!$V$4:$V$1000),"0%")&amp;")"</f>
        <v>5 (10%)</v>
      </c>
      <c r="D32" s="50" t="str">
        <f>COUNTIF('2. Youth-Level Data'!$V$4:$V$1000, "=3")&amp;" ("&amp;TEXT(COUNTIF('2. Youth-Level Data'!$V$4:$V$1000, "=3")/COUNTA('2. Youth-Level Data'!$V$4:$V$1000),"0%")&amp;")"</f>
        <v>20 (42%)</v>
      </c>
      <c r="E32" s="50" t="str">
        <f>COUNTIF('2. Youth-Level Data'!$V$4:$V$1000, "=4")&amp;" ("&amp;TEXT(COUNTIF('2. Youth-Level Data'!$V$4:$V$1000, "=4")/COUNTA('2. Youth-Level Data'!$V$4:$V$1000),"0%")&amp;")"</f>
        <v>23 (48%)</v>
      </c>
      <c r="F32" s="24">
        <f>COUNTA('2. Youth-Level Data'!$V$4:$V$1000)</f>
        <v>48</v>
      </c>
      <c r="G32" s="24">
        <f>MIN('2. Youth-Level Data'!$V$4:$V$1000)</f>
        <v>2</v>
      </c>
      <c r="H32" s="24">
        <f>MAX('2. Youth-Level Data'!$V$4:$V$1000)</f>
        <v>4</v>
      </c>
      <c r="I32" s="23">
        <f>AVERAGE('2. Youth-Level Data'!$V$4:$V$1000)</f>
        <v>3.375</v>
      </c>
      <c r="J32" s="23">
        <f>STDEVA('2. Youth-Level Data'!$V$4:$V$1000)</f>
        <v>0.67240438693874394</v>
      </c>
    </row>
    <row r="33" spans="1:10" ht="29.25" customHeight="1">
      <c r="A33" s="91" t="s">
        <v>230</v>
      </c>
      <c r="B33" s="92"/>
      <c r="C33" s="92"/>
      <c r="D33" s="92"/>
      <c r="E33" s="92"/>
      <c r="F33" s="92"/>
      <c r="G33" s="92"/>
      <c r="H33" s="92"/>
      <c r="I33" s="92"/>
      <c r="J33" s="93"/>
    </row>
    <row r="34" spans="1:10" ht="15.75" customHeight="1">
      <c r="A34" s="94" t="str">
        <f>"Mean Scale Score: "&amp;TEXT(AVERAGE('2. Youth-Level Data'!$BM$4:$BM$1000),"0.00")</f>
        <v>Mean Scale Score: 3.07</v>
      </c>
      <c r="B34" s="95"/>
      <c r="C34" s="95"/>
      <c r="D34" s="95"/>
      <c r="E34" s="95"/>
      <c r="F34" s="95"/>
      <c r="G34" s="95"/>
      <c r="H34" s="95"/>
      <c r="I34" s="95"/>
      <c r="J34" s="96"/>
    </row>
    <row r="35" spans="1:10" ht="29.25" customHeight="1">
      <c r="A35" s="25" t="s">
        <v>44</v>
      </c>
      <c r="B35" s="50" t="str">
        <f>COUNTIF('2. Youth-Level Data'!$U$4:$U$1000, "=1")&amp;" ("&amp;TEXT(COUNTIF('2. Youth-Level Data'!$U$4:$U$1000, "=1")/COUNTA('2. Youth-Level Data'!$U$4:$U$1000),"0%")&amp;")"</f>
        <v>1 (2%)</v>
      </c>
      <c r="C35" s="50" t="str">
        <f>COUNTIF('2. Youth-Level Data'!$U$4:$U$1000, "=2")&amp;" ("&amp;TEXT(COUNTIF('2. Youth-Level Data'!$U$4:$U$1000, "=2")/COUNTA('2. Youth-Level Data'!$U$4:$U$1000),"0%")&amp;")"</f>
        <v>6 (13%)</v>
      </c>
      <c r="D35" s="50" t="str">
        <f>COUNTIF('2. Youth-Level Data'!$U$4:$U$1000, "=3")&amp;" ("&amp;TEXT(COUNTIF('2. Youth-Level Data'!$U$4:$U$1000, "=3")/COUNTA('2. Youth-Level Data'!$U$4:$U$1000),"0%")&amp;")"</f>
        <v>16 (33%)</v>
      </c>
      <c r="E35" s="50" t="str">
        <f>COUNTIF('2. Youth-Level Data'!$U$4:$U$1000, "=4")&amp;" ("&amp;TEXT(COUNTIF('2. Youth-Level Data'!$U$4:$U$1000, "=4")/COUNTA('2. Youth-Level Data'!$U$4:$U$1000),"0%")&amp;")"</f>
        <v>25 (52%)</v>
      </c>
      <c r="F35" s="24">
        <f>COUNTA('2. Youth-Level Data'!$U$4:$U$1000)</f>
        <v>48</v>
      </c>
      <c r="G35" s="24">
        <f>MIN('2. Youth-Level Data'!$U$4:$U$1000)</f>
        <v>1</v>
      </c>
      <c r="H35" s="24">
        <f>MAX('2. Youth-Level Data'!$U$4:$U$1000)</f>
        <v>4</v>
      </c>
      <c r="I35" s="23">
        <f>AVERAGE('2. Youth-Level Data'!$U$4:$U$1000)</f>
        <v>3.3541666666666665</v>
      </c>
      <c r="J35" s="23">
        <f>STDEVA('2. Youth-Level Data'!$U$4:$U$1000)</f>
        <v>0.78522481760601304</v>
      </c>
    </row>
    <row r="36" spans="1:10" ht="29.25" customHeight="1">
      <c r="A36" s="25" t="s">
        <v>47</v>
      </c>
      <c r="B36" s="50" t="str">
        <f>COUNTIF('2. Youth-Level Data'!$H$4:$H$1000, "=1")&amp;" ("&amp;TEXT(COUNTIF('2. Youth-Level Data'!$H$4:$H$1000, "=1")/COUNTA('2. Youth-Level Data'!$H$4:$H$1000),"0%")&amp;")"</f>
        <v>1 (2%)</v>
      </c>
      <c r="C36" s="50" t="str">
        <f>COUNTIF('2. Youth-Level Data'!$H$4:$H$1000, "=2")&amp;" ("&amp;TEXT(COUNTIF('2. Youth-Level Data'!$H$4:$H$1000, "=2")/COUNTA('2. Youth-Level Data'!$H$4:$H$1000),"0%")&amp;")"</f>
        <v>6 (13%)</v>
      </c>
      <c r="D36" s="50" t="str">
        <f>COUNTIF('2. Youth-Level Data'!$H$4:$H$1000, "=3")&amp;" ("&amp;TEXT(COUNTIF('2. Youth-Level Data'!$H$4:$H$1000, "=3")/COUNTA('2. Youth-Level Data'!$H$4:$H$1000),"0%")&amp;")"</f>
        <v>23 (48%)</v>
      </c>
      <c r="E36" s="50" t="str">
        <f>COUNTIF('2. Youth-Level Data'!$H$4:$H$1000, "=4")&amp;" ("&amp;TEXT(COUNTIF('2. Youth-Level Data'!$H$4:$H$1000, "=4")/COUNTA('2. Youth-Level Data'!$H$4:$H$1000),"0%")&amp;")"</f>
        <v>18 (38%)</v>
      </c>
      <c r="F36" s="24">
        <f>COUNTA('2. Youth-Level Data'!$H$4:$H$1000)</f>
        <v>48</v>
      </c>
      <c r="G36" s="24">
        <f>MIN('2. Youth-Level Data'!$H$4:$H$1000)</f>
        <v>1</v>
      </c>
      <c r="H36" s="24">
        <f>MAX('2. Youth-Level Data'!$H$4:$H$1000)</f>
        <v>4</v>
      </c>
      <c r="I36" s="23">
        <f>AVERAGE('2. Youth-Level Data'!$H$4:$H$1000)</f>
        <v>3.2083333333333335</v>
      </c>
      <c r="J36" s="23">
        <f>STDEVA('2. Youth-Level Data'!$H$4:$H$1000)</f>
        <v>0.74257554478740573</v>
      </c>
    </row>
    <row r="37" spans="1:10" ht="29.25" customHeight="1">
      <c r="A37" s="25" t="s">
        <v>50</v>
      </c>
      <c r="B37" s="50" t="str">
        <f>COUNTIF('2. Youth-Level Data'!$AE$4:$AE$1000, "=1")&amp;" ("&amp;TEXT(COUNTIF('2. Youth-Level Data'!$AE$4:$AE$1000, "=1")/COUNTA('2. Youth-Level Data'!$AE$4:$AE$1000),"0%")&amp;")"</f>
        <v>1 (2%)</v>
      </c>
      <c r="C37" s="50" t="str">
        <f>COUNTIF('2. Youth-Level Data'!$AE$4:$AE$1000, "=2")&amp;" ("&amp;TEXT(COUNTIF('2. Youth-Level Data'!$AE$4:$AE$1000, "=2")/COUNTA('2. Youth-Level Data'!$AE$4:$AE$1000),"0%")&amp;")"</f>
        <v>1 (2%)</v>
      </c>
      <c r="D37" s="50" t="str">
        <f>COUNTIF('2. Youth-Level Data'!$AE$4:$AE$1000, "=3")&amp;" ("&amp;TEXT(COUNTIF('2. Youth-Level Data'!$AE$4:$AE$1000, "=3")/COUNTA('2. Youth-Level Data'!$AE$4:$AE$1000),"0%")&amp;")"</f>
        <v>5 (10%)</v>
      </c>
      <c r="E37" s="50" t="str">
        <f>COUNTIF('2. Youth-Level Data'!$AE$4:$AE$1000, "=4")&amp;" ("&amp;TEXT(COUNTIF('2. Youth-Level Data'!$AE$4:$AE$1000, "=4")/COUNTA('2. Youth-Level Data'!$AE$4:$AE$1000),"0%")&amp;")"</f>
        <v>41 (85%)</v>
      </c>
      <c r="F37" s="24">
        <f>COUNTA('2. Youth-Level Data'!$AE$4:$AE$1000)</f>
        <v>48</v>
      </c>
      <c r="G37" s="24">
        <f>MIN('2. Youth-Level Data'!$AE$4:$AE$1000)</f>
        <v>1</v>
      </c>
      <c r="H37" s="24">
        <f>MAX('2. Youth-Level Data'!$AE$4:$AE$1000)</f>
        <v>4</v>
      </c>
      <c r="I37" s="23">
        <f>AVERAGE('2. Youth-Level Data'!$AE$4:$AE$1000)</f>
        <v>3.7916666666666665</v>
      </c>
      <c r="J37" s="23">
        <f>STDEVA('2. Youth-Level Data'!$AE$4:$AE$1000)</f>
        <v>0.58193855540727213</v>
      </c>
    </row>
    <row r="38" spans="1:10" ht="29.25" customHeight="1">
      <c r="A38" s="25" t="s">
        <v>53</v>
      </c>
      <c r="B38" s="50" t="str">
        <f>COUNTIF('2. Youth-Level Data'!$K$4:$K$1000, "=1")&amp;" ("&amp;TEXT(COUNTIF('2. Youth-Level Data'!$K$4:$K$1000, "=1")/COUNTA('2. Youth-Level Data'!$K$4:$K$1000),"0%")&amp;")"</f>
        <v>2 (4%)</v>
      </c>
      <c r="C38" s="50" t="str">
        <f>COUNTIF('2. Youth-Level Data'!$K$4:$K$1000, "=2")&amp;" ("&amp;TEXT(COUNTIF('2. Youth-Level Data'!$K$4:$K$1000, "=2")/COUNTA('2. Youth-Level Data'!$K$4:$K$1000),"0%")&amp;")"</f>
        <v>11 (23%)</v>
      </c>
      <c r="D38" s="50" t="str">
        <f>COUNTIF('2. Youth-Level Data'!$K$4:$K$1000, "=3")&amp;" ("&amp;TEXT(COUNTIF('2. Youth-Level Data'!$K$4:$K$1000, "=3")/COUNTA('2. Youth-Level Data'!$K$4:$K$1000),"0%")&amp;")"</f>
        <v>22 (46%)</v>
      </c>
      <c r="E38" s="50" t="str">
        <f>COUNTIF('2. Youth-Level Data'!$K$4:$K$1000, "=4")&amp;" ("&amp;TEXT(COUNTIF('2. Youth-Level Data'!$K$4:$K$1000, "=4")/COUNTA('2. Youth-Level Data'!$K$4:$K$1000),"0%")&amp;")"</f>
        <v>13 (27%)</v>
      </c>
      <c r="F38" s="24">
        <f>COUNTA('2. Youth-Level Data'!$K$4:$K$1000)</f>
        <v>48</v>
      </c>
      <c r="G38" s="24">
        <f>MIN('2. Youth-Level Data'!$K$4:$K$1000)</f>
        <v>1</v>
      </c>
      <c r="H38" s="24">
        <f>MAX('2. Youth-Level Data'!$K$4:$K$1000)</f>
        <v>4</v>
      </c>
      <c r="I38" s="23">
        <f>AVERAGE('2. Youth-Level Data'!$K$4:$K$1000)</f>
        <v>2.9583333333333335</v>
      </c>
      <c r="J38" s="23">
        <f>STDEVA('2. Youth-Level Data'!$K$4:$K$1000)</f>
        <v>0.82406189948595343</v>
      </c>
    </row>
    <row r="39" spans="1:10" ht="29.25" customHeight="1">
      <c r="A39" s="25" t="s">
        <v>56</v>
      </c>
      <c r="B39" s="50" t="str">
        <f>COUNTIF('2. Youth-Level Data'!$O$4:$O$1000, "=1")&amp;" ("&amp;TEXT(COUNTIF('2. Youth-Level Data'!$O$4:$O$1000, "=1")/COUNTA('2. Youth-Level Data'!$O$4:$O$1000),"0%")&amp;")"</f>
        <v>0 (0%)</v>
      </c>
      <c r="C39" s="50" t="str">
        <f>COUNTIF('2. Youth-Level Data'!$O$4:$O$1000, "=2")&amp;" ("&amp;TEXT(COUNTIF('2. Youth-Level Data'!$O$4:$O$1000, "=2")/COUNTA('2. Youth-Level Data'!$O$4:$O$1000),"0%")&amp;")"</f>
        <v>5 (10%)</v>
      </c>
      <c r="D39" s="50" t="str">
        <f>COUNTIF('2. Youth-Level Data'!$O$4:$O$1000, "=3")&amp;" ("&amp;TEXT(COUNTIF('2. Youth-Level Data'!$O$4:$O$1000, "=3")/COUNTA('2. Youth-Level Data'!$O$4:$O$1000),"0%")&amp;")"</f>
        <v>26 (54%)</v>
      </c>
      <c r="E39" s="50" t="str">
        <f>COUNTIF('2. Youth-Level Data'!$O$4:$O$1000, "=4")&amp;" ("&amp;TEXT(COUNTIF('2. Youth-Level Data'!$O$4:$O$1000, "=4")/COUNTA('2. Youth-Level Data'!$O$4:$O$1000),"0%")&amp;")"</f>
        <v>17 (35%)</v>
      </c>
      <c r="F39" s="24">
        <f>COUNTA('2. Youth-Level Data'!$O$4:$O$1000)</f>
        <v>48</v>
      </c>
      <c r="G39" s="24">
        <f>MIN('2. Youth-Level Data'!$O$4:$O$1000)</f>
        <v>2</v>
      </c>
      <c r="H39" s="24">
        <f>MAX('2. Youth-Level Data'!$O$4:$O$1000)</f>
        <v>4</v>
      </c>
      <c r="I39" s="23">
        <f>AVERAGE('2. Youth-Level Data'!$O$4:$O$1000)</f>
        <v>3.25</v>
      </c>
      <c r="J39" s="23">
        <f>STDEVA('2. Youth-Level Data'!$O$4:$O$1000)</f>
        <v>0.63581075733974191</v>
      </c>
    </row>
    <row r="40" spans="1:10" ht="29.25" customHeight="1">
      <c r="A40" s="25" t="s">
        <v>59</v>
      </c>
      <c r="B40" s="50" t="str">
        <f>COUNTIF('2. Youth-Level Data'!$F$4:$F$1000, "=1")&amp;" ("&amp;TEXT(COUNTIF('2. Youth-Level Data'!$F$4:$F$1000, "=1")/COUNTA('2. Youth-Level Data'!$F$4:$F$1000),"0%")&amp;")"</f>
        <v>0 (0%)</v>
      </c>
      <c r="C40" s="50" t="str">
        <f>COUNTIF('2. Youth-Level Data'!$F$4:$F$1000, "=2")&amp;" ("&amp;TEXT(COUNTIF('2. Youth-Level Data'!$F$4:$F$1000, "=2")/COUNTA('2. Youth-Level Data'!$F$4:$F$1000),"0%")&amp;")"</f>
        <v>0 (0%)</v>
      </c>
      <c r="D40" s="50" t="str">
        <f>COUNTIF('2. Youth-Level Data'!$F$4:$F$1000, "=3")&amp;" ("&amp;TEXT(COUNTIF('2. Youth-Level Data'!$F$4:$F$1000, "=3")/COUNTA('2. Youth-Level Data'!$F$4:$F$1000),"0%")&amp;")"</f>
        <v>13 (27%)</v>
      </c>
      <c r="E40" s="50" t="str">
        <f>COUNTIF('2. Youth-Level Data'!$F$4:$F$1000, "=4")&amp;" ("&amp;TEXT(COUNTIF('2. Youth-Level Data'!$F$4:$F$1000, "=4")/COUNTA('2. Youth-Level Data'!$F$4:$F$1000),"0%")&amp;")"</f>
        <v>35 (73%)</v>
      </c>
      <c r="F40" s="24">
        <f>COUNTA('2. Youth-Level Data'!$F$4:$F$1000)</f>
        <v>48</v>
      </c>
      <c r="G40" s="24">
        <f>MIN('2. Youth-Level Data'!$F$4:$F$1000)</f>
        <v>3</v>
      </c>
      <c r="H40" s="24">
        <f>MAX('2. Youth-Level Data'!$F$4:$F$1000)</f>
        <v>4</v>
      </c>
      <c r="I40" s="23">
        <f>AVERAGE('2. Youth-Level Data'!$F$4:$F$1000)</f>
        <v>3.7291666666666665</v>
      </c>
      <c r="J40" s="24">
        <f>COUNTA('2. Youth-Level Data'!$F$4:$F$1000)</f>
        <v>48</v>
      </c>
    </row>
    <row r="41" spans="1:10" ht="42.75" customHeight="1">
      <c r="A41" s="84" t="s">
        <v>216</v>
      </c>
      <c r="B41" s="85"/>
      <c r="C41" s="85"/>
      <c r="D41" s="85"/>
      <c r="E41" s="85"/>
      <c r="F41" s="85"/>
      <c r="G41" s="85"/>
      <c r="H41" s="85"/>
      <c r="I41" s="85"/>
      <c r="J41" s="86"/>
    </row>
    <row r="42" spans="1:10" ht="35.25" customHeight="1">
      <c r="A42" s="28"/>
      <c r="B42" s="81" t="s">
        <v>217</v>
      </c>
      <c r="C42" s="82"/>
      <c r="D42" s="82"/>
      <c r="E42" s="82"/>
      <c r="F42" s="83"/>
      <c r="G42" s="81" t="s">
        <v>218</v>
      </c>
      <c r="H42" s="82"/>
      <c r="I42" s="82"/>
      <c r="J42" s="83"/>
    </row>
    <row r="43" spans="1:10" ht="29.25" customHeight="1">
      <c r="A43" s="27" t="s">
        <v>219</v>
      </c>
      <c r="B43" s="31" t="s">
        <v>220</v>
      </c>
      <c r="C43" s="26" t="s">
        <v>221</v>
      </c>
      <c r="D43" s="30" t="s">
        <v>222</v>
      </c>
      <c r="E43" s="26" t="s">
        <v>223</v>
      </c>
      <c r="F43" s="26" t="s">
        <v>224</v>
      </c>
      <c r="G43" s="29" t="s">
        <v>225</v>
      </c>
      <c r="H43" s="29" t="s">
        <v>226</v>
      </c>
      <c r="I43" s="29" t="s">
        <v>227</v>
      </c>
      <c r="J43" s="29" t="s">
        <v>228</v>
      </c>
    </row>
    <row r="44" spans="1:10" ht="34.5" customHeight="1">
      <c r="A44" s="91" t="s">
        <v>231</v>
      </c>
      <c r="B44" s="92"/>
      <c r="C44" s="92"/>
      <c r="D44" s="92"/>
      <c r="E44" s="92"/>
      <c r="F44" s="92"/>
      <c r="G44" s="92"/>
      <c r="H44" s="92"/>
      <c r="I44" s="92"/>
      <c r="J44" s="93"/>
    </row>
    <row r="45" spans="1:10" ht="15.75" customHeight="1">
      <c r="A45" s="94" t="str">
        <f>"Mean Scale Score: "&amp;TEXT(AVERAGE('2. Youth-Level Data'!$BN$4:$BN$1000),"0.00")</f>
        <v>Mean Scale Score: 2.90</v>
      </c>
      <c r="B45" s="95"/>
      <c r="C45" s="95"/>
      <c r="D45" s="95"/>
      <c r="E45" s="95"/>
      <c r="F45" s="95"/>
      <c r="G45" s="95"/>
      <c r="H45" s="95"/>
      <c r="I45" s="95"/>
      <c r="J45" s="96"/>
    </row>
    <row r="46" spans="1:10" ht="29.25" customHeight="1">
      <c r="A46" s="25" t="s">
        <v>80</v>
      </c>
      <c r="B46" s="50" t="str">
        <f>COUNTIF('2. Youth-Level Data'!$Y$4:$Y$1000, "=1")&amp;" ("&amp;TEXT(COUNTIF('2. Youth-Level Data'!$Y$4:$Y$1000, "=1")/COUNTA('2. Youth-Level Data'!$Y$4:$Y$1000),"0%")&amp;")"</f>
        <v>1 (2%)</v>
      </c>
      <c r="C46" s="50" t="str">
        <f>COUNTIF('2. Youth-Level Data'!$Y$4:$Y$1000, "=2")&amp;" ("&amp;TEXT(COUNTIF('2. Youth-Level Data'!$Y$4:$Y$1000, "=2")/COUNTA('2. Youth-Level Data'!$Y$4:$Y$1000),"0%")&amp;")"</f>
        <v>4 (8%)</v>
      </c>
      <c r="D46" s="50" t="str">
        <f>COUNTIF('2. Youth-Level Data'!$Y$4:$Y$1000, "=3")&amp;" ("&amp;TEXT(COUNTIF('2. Youth-Level Data'!$Y$4:$Y$1000, "=3")/COUNTA('2. Youth-Level Data'!$Y$4:$Y$1000),"0%")&amp;")"</f>
        <v>16 (33%)</v>
      </c>
      <c r="E46" s="50" t="str">
        <f>COUNTIF('2. Youth-Level Data'!$Y$4:$Y$1000, "=4")&amp;" ("&amp;TEXT(COUNTIF('2. Youth-Level Data'!$Y$4:$Y$1000, "=4")/COUNTA('2. Youth-Level Data'!$Y$4:$Y$1000),"0%")&amp;")"</f>
        <v>27 (56%)</v>
      </c>
      <c r="F46" s="24">
        <f>COUNTA('2. Youth-Level Data'!$Y$4:$Y$1000)</f>
        <v>48</v>
      </c>
      <c r="G46" s="24">
        <f>MIN('2. Youth-Level Data'!$Y$4:$Y$1000)</f>
        <v>1</v>
      </c>
      <c r="H46" s="24">
        <f>MAX('2. Youth-Level Data'!$Y$4:$Y$1000)</f>
        <v>4</v>
      </c>
      <c r="I46" s="23">
        <f>AVERAGE('2. Youth-Level Data'!$Y$4:$Y$1000)</f>
        <v>3.4375</v>
      </c>
      <c r="J46" s="23">
        <f>STDEVA('2. Youth-Level Data'!$Y$4:$Y$1000)</f>
        <v>0.7410817280567471</v>
      </c>
    </row>
    <row r="47" spans="1:10" ht="29.25" customHeight="1">
      <c r="A47" s="25" t="s">
        <v>83</v>
      </c>
      <c r="B47" s="50" t="str">
        <f>COUNTIF('2. Youth-Level Data'!$A$4:$A$1000, "=1")&amp;" ("&amp;TEXT(COUNTIF('2. Youth-Level Data'!$A$4:$A$1000, "=1")/COUNTA('2. Youth-Level Data'!$A$4:$A$1000),"0%")&amp;")"</f>
        <v>0 (0%)</v>
      </c>
      <c r="C47" s="50" t="str">
        <f>COUNTIF('2. Youth-Level Data'!$A$4:$A$1000, "=2")&amp;" ("&amp;TEXT(COUNTIF('2. Youth-Level Data'!$A$4:$A$1000, "=2")/COUNTA('2. Youth-Level Data'!$A$4:$A$1000),"0%")&amp;")"</f>
        <v>11 (23%)</v>
      </c>
      <c r="D47" s="50" t="str">
        <f>COUNTIF('2. Youth-Level Data'!$A$4:$A$1000, "=3")&amp;" ("&amp;TEXT(COUNTIF('2. Youth-Level Data'!$A$4:$A$1000, "=3")/COUNTA('2. Youth-Level Data'!$A$4:$A$1000),"0%")&amp;")"</f>
        <v>27 (56%)</v>
      </c>
      <c r="E47" s="50" t="str">
        <f>COUNTIF('2. Youth-Level Data'!$A$4:$A$1000, "=4")&amp;" ("&amp;TEXT(COUNTIF('2. Youth-Level Data'!$A$4:$A$1000, "=4")/COUNTA('2. Youth-Level Data'!$A$4:$A$1000),"0%")&amp;")"</f>
        <v>10 (21%)</v>
      </c>
      <c r="F47" s="24">
        <f>COUNTA('2. Youth-Level Data'!$A$4:$A$1000)</f>
        <v>48</v>
      </c>
      <c r="G47" s="24">
        <f>MIN('2. Youth-Level Data'!$A$4:$A$1000)</f>
        <v>2</v>
      </c>
      <c r="H47" s="24">
        <f>MAX('2. Youth-Level Data'!$A$4:$A$1000)</f>
        <v>4</v>
      </c>
      <c r="I47" s="23">
        <f>AVERAGE('2. Youth-Level Data'!$A$4:$A$1000)</f>
        <v>2.9791666666666665</v>
      </c>
      <c r="J47" s="23">
        <f>STDEVA('2. Youth-Level Data'!$A$4:$A$1000)</f>
        <v>0.66810571635554117</v>
      </c>
    </row>
    <row r="48" spans="1:10" ht="29.25" customHeight="1">
      <c r="A48" s="25" t="s">
        <v>86</v>
      </c>
      <c r="B48" s="50" t="str">
        <f>COUNTIF('2. Youth-Level Data'!$E$4:$E$1000, "=1")&amp;" ("&amp;TEXT(COUNTIF('2. Youth-Level Data'!$E$4:$E$1000, "=1")/COUNTA('2. Youth-Level Data'!$E$4:$E$1000),"0%")&amp;")"</f>
        <v>2 (4%)</v>
      </c>
      <c r="C48" s="50" t="str">
        <f>COUNTIF('2. Youth-Level Data'!$E$4:$E$1000, "=2")&amp;" ("&amp;TEXT(COUNTIF('2. Youth-Level Data'!$E$4:$E$1000, "=2")/COUNTA('2. Youth-Level Data'!$E$4:$E$1000),"0%")&amp;")"</f>
        <v>10 (21%)</v>
      </c>
      <c r="D48" s="50" t="str">
        <f>COUNTIF('2. Youth-Level Data'!$E$4:$E$1000, "=3")&amp;" ("&amp;TEXT(COUNTIF('2. Youth-Level Data'!$E$4:$E$1000, "=3")/COUNTA('2. Youth-Level Data'!$E$4:$E$1000),"0%")&amp;")"</f>
        <v>21 (45%)</v>
      </c>
      <c r="E48" s="50" t="str">
        <f>COUNTIF('2. Youth-Level Data'!$E$4:$E$1000, "=4")&amp;" ("&amp;TEXT(COUNTIF('2. Youth-Level Data'!$E$4:$E$1000, "=4")/COUNTA('2. Youth-Level Data'!$E$4:$E$1000),"0%")&amp;")"</f>
        <v>14 (30%)</v>
      </c>
      <c r="F48" s="24">
        <f>COUNTA('2. Youth-Level Data'!$E$4:$E$1000)</f>
        <v>47</v>
      </c>
      <c r="G48" s="24">
        <f>MIN('2. Youth-Level Data'!$E$4:$E$1000)</f>
        <v>1</v>
      </c>
      <c r="H48" s="24">
        <f>MAX('2. Youth-Level Data'!$E$4:$E$1000)</f>
        <v>4</v>
      </c>
      <c r="I48" s="23">
        <f>AVERAGE('2. Youth-Level Data'!$E$4:$E$1000)</f>
        <v>3</v>
      </c>
      <c r="J48" s="23">
        <f>STDEVA('2. Youth-Level Data'!$E$4:$E$1000)</f>
        <v>0.83405765622829908</v>
      </c>
    </row>
    <row r="49" spans="1:10" ht="29.25" customHeight="1">
      <c r="A49" s="25" t="s">
        <v>89</v>
      </c>
      <c r="B49" s="50" t="str">
        <f>COUNTIF('2. Youth-Level Data'!$AF$4:$AF$1000, "=1")&amp;" ("&amp;TEXT(COUNTIF('2. Youth-Level Data'!$AF$4:$AF$1000, "=1")/COUNTA('2. Youth-Level Data'!$AF$4:$AF$1000),"0%")&amp;")"</f>
        <v>2 (4%)</v>
      </c>
      <c r="C49" s="50" t="str">
        <f>COUNTIF('2. Youth-Level Data'!$AF$4:$AF$1000, "=2")&amp;" ("&amp;TEXT(COUNTIF('2. Youth-Level Data'!$AF$4:$AF$1000, "=2")/COUNTA('2. Youth-Level Data'!$AF$4:$AF$1000),"0%")&amp;")"</f>
        <v>9 (19%)</v>
      </c>
      <c r="D49" s="50" t="str">
        <f>COUNTIF('2. Youth-Level Data'!$AF$4:$AF$1000, "=3")&amp;" ("&amp;TEXT(COUNTIF('2. Youth-Level Data'!$AF$4:$AF$1000, "=3")/COUNTA('2. Youth-Level Data'!$AF$4:$AF$1000),"0%")&amp;")"</f>
        <v>7 (15%)</v>
      </c>
      <c r="E49" s="50" t="str">
        <f>COUNTIF('2. Youth-Level Data'!$AF$4:$AF$1000, "=4")&amp;" ("&amp;TEXT(COUNTIF('2. Youth-Level Data'!$AF$4:$AF$1000, "=4")/COUNTA('2. Youth-Level Data'!$AF$4:$AF$1000),"0%")&amp;")"</f>
        <v>30 (63%)</v>
      </c>
      <c r="F49" s="24">
        <f>COUNTA('2. Youth-Level Data'!$AF$4:$AF$1000)</f>
        <v>48</v>
      </c>
      <c r="G49" s="24">
        <f>MIN('2. Youth-Level Data'!$AF$4:$AF$1000)</f>
        <v>1</v>
      </c>
      <c r="H49" s="24">
        <f>MAX('2. Youth-Level Data'!$AF$4:$AF$1000)</f>
        <v>4</v>
      </c>
      <c r="I49" s="23">
        <f>AVERAGE('2. Youth-Level Data'!$AF$4:$AF$1000)</f>
        <v>3.3541666666666665</v>
      </c>
      <c r="J49" s="23">
        <f>STDEVA('2. Youth-Level Data'!$AF$4:$AF$1000)</f>
        <v>0.93375433767162042</v>
      </c>
    </row>
    <row r="50" spans="1:10" ht="29.25" customHeight="1">
      <c r="A50" s="25" t="s">
        <v>92</v>
      </c>
      <c r="B50" s="50" t="str">
        <f>COUNTIF('2. Youth-Level Data'!$AG$4:$AG$1000, "=1")&amp;" ("&amp;TEXT(COUNTIF('2. Youth-Level Data'!$AG$4:$AG$1000, "=1")/COUNTA('2. Youth-Level Data'!$AG$4:$AG$1000),"0%")&amp;")"</f>
        <v>1 (2%)</v>
      </c>
      <c r="C50" s="50" t="str">
        <f>COUNTIF('2. Youth-Level Data'!$AG$4:$AG$1000, "=2")&amp;" ("&amp;TEXT(COUNTIF('2. Youth-Level Data'!$AG$4:$AG$1000, "=2")/COUNTA('2. Youth-Level Data'!$AG$4:$AG$1000),"0%")&amp;")"</f>
        <v>9 (19%)</v>
      </c>
      <c r="D50" s="50" t="str">
        <f>COUNTIF('2. Youth-Level Data'!$AG$4:$AG$1000, "=3")&amp;" ("&amp;TEXT(COUNTIF('2. Youth-Level Data'!$AG$4:$AG$1000, "=3")/COUNTA('2. Youth-Level Data'!$AG$4:$AG$1000),"0%")&amp;")"</f>
        <v>19 (40%)</v>
      </c>
      <c r="E50" s="50" t="str">
        <f>COUNTIF('2. Youth-Level Data'!$AG$4:$AG$1000, "=4")&amp;" ("&amp;TEXT(COUNTIF('2. Youth-Level Data'!$AG$4:$AG$1000, "=4")/COUNTA('2. Youth-Level Data'!$AG$4:$AG$1000),"0%")&amp;")"</f>
        <v>19 (40%)</v>
      </c>
      <c r="F50" s="24">
        <f>COUNTA('2. Youth-Level Data'!$AG$4:$AG$1000)</f>
        <v>48</v>
      </c>
      <c r="G50" s="24">
        <f>MIN('2. Youth-Level Data'!$AG$4:$AG$1000)</f>
        <v>1</v>
      </c>
      <c r="H50" s="24">
        <f>MAX('2. Youth-Level Data'!$AG$4:$AG$1000)</f>
        <v>4</v>
      </c>
      <c r="I50" s="23">
        <f>AVERAGE('2. Youth-Level Data'!$AG$4:$AG$1000)</f>
        <v>3.1666666666666665</v>
      </c>
      <c r="J50" s="23">
        <f>STDEVA('2. Youth-Level Data'!$AG$4:$AG$1000)</f>
        <v>0.80776374609383561</v>
      </c>
    </row>
    <row r="51" spans="1:10" ht="29.25" customHeight="1">
      <c r="A51" s="25" t="s">
        <v>95</v>
      </c>
      <c r="B51" s="50" t="str">
        <f>COUNTIF('2. Youth-Level Data'!$AB$4:$AB$1000, "=1")&amp;" ("&amp;TEXT(COUNTIF('2. Youth-Level Data'!$AB$4:$AB$1000, "=1")/COUNTA('2. Youth-Level Data'!$AB$4:$AB$1000),"0%")&amp;")"</f>
        <v>2 (4%)</v>
      </c>
      <c r="C51" s="50" t="str">
        <f>COUNTIF('2. Youth-Level Data'!$AB$4:$AB$1000, "=2")&amp;" ("&amp;TEXT(COUNTIF('2. Youth-Level Data'!$AB$4:$AB$1000, "=2")/COUNTA('2. Youth-Level Data'!$AB$4:$AB$1000),"0%")&amp;")"</f>
        <v>16 (33%)</v>
      </c>
      <c r="D51" s="50" t="str">
        <f>COUNTIF('2. Youth-Level Data'!$AB$4:$AB$1000, "=3")&amp;" ("&amp;TEXT(COUNTIF('2. Youth-Level Data'!$AB$4:$AB$1000, "=3")/COUNTA('2. Youth-Level Data'!$AB$4:$AB$1000),"0%")&amp;")"</f>
        <v>19 (40%)</v>
      </c>
      <c r="E51" s="50" t="str">
        <f>COUNTIF('2. Youth-Level Data'!$AB$4:$AB$1000, "=4")&amp;" ("&amp;TEXT(COUNTIF('2. Youth-Level Data'!$AB$4:$AB$1000, "=4")/COUNTA('2. Youth-Level Data'!$AB$4:$AB$1000),"0%")&amp;")"</f>
        <v>11 (23%)</v>
      </c>
      <c r="F51" s="24">
        <f>COUNTA('2. Youth-Level Data'!$AB$4:$AB$1000)</f>
        <v>48</v>
      </c>
      <c r="G51" s="24">
        <f>MIN('2. Youth-Level Data'!$AB$4:$AB$1000)</f>
        <v>1</v>
      </c>
      <c r="H51" s="24">
        <f>MAX('2. Youth-Level Data'!$AB$4:$AB$1000)</f>
        <v>4</v>
      </c>
      <c r="I51" s="23">
        <f>AVERAGE('2. Youth-Level Data'!$AB$4:$AB$1000)</f>
        <v>2.8125</v>
      </c>
      <c r="J51" s="23">
        <f>STDEVA('2. Youth-Level Data'!$AB$4:$AB$1000)</f>
        <v>0.84188870745763122</v>
      </c>
    </row>
    <row r="52" spans="1:10" ht="29.25" customHeight="1">
      <c r="A52" s="25" t="s">
        <v>98</v>
      </c>
      <c r="B52" s="50" t="str">
        <f>COUNTIF('2. Youth-Level Data'!$J$4:$J$1000, "=1")&amp;" ("&amp;TEXT(COUNTIF('2. Youth-Level Data'!$J$4:$J$1000, "=1")/COUNTA('2. Youth-Level Data'!$J$4:$J$1000),"0%")&amp;")"</f>
        <v>2 (4%)</v>
      </c>
      <c r="C52" s="50" t="str">
        <f>COUNTIF('2. Youth-Level Data'!$J$4:$J$1000, "=2")&amp;" ("&amp;TEXT(COUNTIF('2. Youth-Level Data'!$J$4:$J$1000, "=2")/COUNTA('2. Youth-Level Data'!$J$4:$J$1000),"0%")&amp;")"</f>
        <v>8 (17%)</v>
      </c>
      <c r="D52" s="50" t="str">
        <f>COUNTIF('2. Youth-Level Data'!$J$4:$J$1000, "=3")&amp;" ("&amp;TEXT(COUNTIF('2. Youth-Level Data'!$J$4:$J$1000, "=3")/COUNTA('2. Youth-Level Data'!$J$4:$J$1000),"0%")&amp;")"</f>
        <v>17 (36%)</v>
      </c>
      <c r="E52" s="50" t="str">
        <f>COUNTIF('2. Youth-Level Data'!$J$4:$J$1000, "=4")&amp;" ("&amp;TEXT(COUNTIF('2. Youth-Level Data'!$J$4:$J$1000, "=4")/COUNTA('2. Youth-Level Data'!$J$4:$J$1000),"0%")&amp;")"</f>
        <v>20 (43%)</v>
      </c>
      <c r="F52" s="24">
        <f>COUNTA('2. Youth-Level Data'!$J$4:$J$1000)</f>
        <v>47</v>
      </c>
      <c r="G52" s="24">
        <f>MIN('2. Youth-Level Data'!$J$4:$J$1000)</f>
        <v>1</v>
      </c>
      <c r="H52" s="24">
        <f>MAX('2. Youth-Level Data'!$J$4:$J$1000)</f>
        <v>4</v>
      </c>
      <c r="I52" s="23">
        <f>AVERAGE('2. Youth-Level Data'!$J$4:$J$1000)</f>
        <v>3.1702127659574466</v>
      </c>
      <c r="J52" s="23">
        <f>STDEVA('2. Youth-Level Data'!$J$4:$J$1000)</f>
        <v>0.86775945715714431</v>
      </c>
    </row>
    <row r="53" spans="1:10" ht="33.75" customHeight="1">
      <c r="A53" s="91" t="s">
        <v>232</v>
      </c>
      <c r="B53" s="92"/>
      <c r="C53" s="92"/>
      <c r="D53" s="92"/>
      <c r="E53" s="92"/>
      <c r="F53" s="92"/>
      <c r="G53" s="92"/>
      <c r="H53" s="92"/>
      <c r="I53" s="92"/>
      <c r="J53" s="93"/>
    </row>
    <row r="54" spans="1:10" ht="16.5" customHeight="1">
      <c r="A54" s="94" t="str">
        <f>"Mean Scale Score: "&amp;TEXT(AVERAGE('2. Youth-Level Data'!$BP$4:$BP$1000),"0.00")</f>
        <v>Mean Scale Score: 2.73</v>
      </c>
      <c r="B54" s="95"/>
      <c r="C54" s="95"/>
      <c r="D54" s="95"/>
      <c r="E54" s="95"/>
      <c r="F54" s="95"/>
      <c r="G54" s="95"/>
      <c r="H54" s="95"/>
      <c r="I54" s="95"/>
      <c r="J54" s="96"/>
    </row>
    <row r="55" spans="1:10" ht="29.25" customHeight="1">
      <c r="A55" s="25" t="s">
        <v>101</v>
      </c>
      <c r="B55" s="50" t="str">
        <f>COUNTIF('2. Youth-Level Data'!$B$4:$B$1000, "=1")&amp;" ("&amp;TEXT(COUNTIF('2. Youth-Level Data'!$B$4:$B$1000, "=1")/COUNTA('2. Youth-Level Data'!$B$4:$B$1000),"0%")&amp;")"</f>
        <v>1 (2%)</v>
      </c>
      <c r="C55" s="50" t="str">
        <f>COUNTIF('2. Youth-Level Data'!$B$4:$B$1000, "=2")&amp;" ("&amp;TEXT(COUNTIF('2. Youth-Level Data'!$B$4:$B$1000, "=2")/COUNTA('2. Youth-Level Data'!$B$4:$B$1000),"0%")&amp;")"</f>
        <v>9 (19%)</v>
      </c>
      <c r="D55" s="50" t="str">
        <f>COUNTIF('2. Youth-Level Data'!$B$4:$B$1000, "=3")&amp;" ("&amp;TEXT(COUNTIF('2. Youth-Level Data'!$B$4:$B$1000, "=3")/COUNTA('2. Youth-Level Data'!$B$4:$B$1000),"0%")&amp;")"</f>
        <v>27 (56%)</v>
      </c>
      <c r="E55" s="50" t="str">
        <f>COUNTIF('2. Youth-Level Data'!$B$4:$B$1000, "=4")&amp;" ("&amp;TEXT(COUNTIF('2. Youth-Level Data'!$B$4:$B$1000, "=4")/COUNTA('2. Youth-Level Data'!$B$4:$B$1000),"0%")&amp;")"</f>
        <v>11 (23%)</v>
      </c>
      <c r="F55" s="33">
        <f>COUNTA('2. Youth-Level Data'!$B$4:$B$1000)</f>
        <v>48</v>
      </c>
      <c r="G55" s="33">
        <f>MIN('2. Youth-Level Data'!$B$4:$B$1000)</f>
        <v>1</v>
      </c>
      <c r="H55" s="33">
        <f>MAX('2. Youth-Level Data'!$B$4:$B$1000)</f>
        <v>4</v>
      </c>
      <c r="I55" s="34">
        <f>AVERAGE('2. Youth-Level Data'!$B$4:$B$1000)</f>
        <v>3</v>
      </c>
      <c r="J55" s="34">
        <f>STDEVA('2. Youth-Level Data'!$B$4:$B$1000)</f>
        <v>0.7145896010104964</v>
      </c>
    </row>
    <row r="56" spans="1:10" ht="29.25" customHeight="1">
      <c r="A56" s="25" t="s">
        <v>104</v>
      </c>
      <c r="B56" s="50" t="str">
        <f>COUNTIF('2. Youth-Level Data'!$L$4:$L$1000, "=1")&amp;" ("&amp;TEXT(COUNTIF('2. Youth-Level Data'!$L$4:$L$1000, "=1")/COUNTA('2. Youth-Level Data'!$L$4:$L$1000),"0%")&amp;")"</f>
        <v>2 (4%)</v>
      </c>
      <c r="C56" s="50" t="str">
        <f>COUNTIF('2. Youth-Level Data'!$L$4:$L$1000, "=2")&amp;" ("&amp;TEXT(COUNTIF('2. Youth-Level Data'!$L$4:$L$1000, "=2")/COUNTA('2. Youth-Level Data'!$L$4:$L$1000),"0%")&amp;")"</f>
        <v>10 (21%)</v>
      </c>
      <c r="D56" s="50" t="str">
        <f>COUNTIF('2. Youth-Level Data'!$L$4:$L$1000, "=3")&amp;" ("&amp;TEXT(COUNTIF('2. Youth-Level Data'!$L$4:$L$1000, "=3")/COUNTA('2. Youth-Level Data'!$L$4:$L$1000),"0%")&amp;")"</f>
        <v>20 (42%)</v>
      </c>
      <c r="E56" s="50" t="str">
        <f>COUNTIF('2. Youth-Level Data'!$L$4:$L$1000, "=4")&amp;" ("&amp;TEXT(COUNTIF('2. Youth-Level Data'!$L$4:$L$1000, "=4")/COUNTA('2. Youth-Level Data'!$L$4:$L$1000),"0%")&amp;")"</f>
        <v>16 (33%)</v>
      </c>
      <c r="F56" s="33">
        <f>COUNTA('2. Youth-Level Data'!$L$4:$L$1000)</f>
        <v>48</v>
      </c>
      <c r="G56" s="33">
        <f>MIN('2. Youth-Level Data'!$L$4:$L$1000)</f>
        <v>1</v>
      </c>
      <c r="H56" s="33">
        <f>MAX('2. Youth-Level Data'!$L$4:$L$1000)</f>
        <v>4</v>
      </c>
      <c r="I56" s="34">
        <f>AVERAGE('2. Youth-Level Data'!$L$4:$L$1000)</f>
        <v>3.0416666666666665</v>
      </c>
      <c r="J56" s="34">
        <f>STDEVA('2. Youth-Level Data'!$L$4:$L$1000)</f>
        <v>0.84948879078758843</v>
      </c>
    </row>
    <row r="57" spans="1:10" ht="29.25" customHeight="1">
      <c r="A57" s="25" t="s">
        <v>107</v>
      </c>
      <c r="B57" s="50" t="str">
        <f>COUNTIF('2. Youth-Level Data'!$X$4:$X$1000, "=1")&amp;" ("&amp;TEXT(COUNTIF('2. Youth-Level Data'!$X$4:$X$1000, "=1")/COUNTA('2. Youth-Level Data'!$X$4:$X$1000),"0%")&amp;")"</f>
        <v>3 (6%)</v>
      </c>
      <c r="C57" s="50" t="str">
        <f>COUNTIF('2. Youth-Level Data'!$X$4:$X$1000, "=2")&amp;" ("&amp;TEXT(COUNTIF('2. Youth-Level Data'!$X$4:$X$1000, "=2")/COUNTA('2. Youth-Level Data'!$X$4:$X$1000),"0%")&amp;")"</f>
        <v>3 (6%)</v>
      </c>
      <c r="D57" s="50" t="str">
        <f>COUNTIF('2. Youth-Level Data'!$X$4:$X$1000, "=3")&amp;" ("&amp;TEXT(COUNTIF('2. Youth-Level Data'!$X$4:$X$1000, "=3")/COUNTA('2. Youth-Level Data'!$X$4:$X$1000),"0%")&amp;")"</f>
        <v>9 (19%)</v>
      </c>
      <c r="E57" s="50" t="str">
        <f>COUNTIF('2. Youth-Level Data'!$X$4:$X$1000, "=4")&amp;" ("&amp;TEXT(COUNTIF('2. Youth-Level Data'!$X$4:$X$1000, "=4")/COUNTA('2. Youth-Level Data'!$X$4:$X$1000),"0%")&amp;")"</f>
        <v>33 (69%)</v>
      </c>
      <c r="F57" s="33">
        <f>COUNTA('2. Youth-Level Data'!$X$4:$X$1000)</f>
        <v>48</v>
      </c>
      <c r="G57" s="33">
        <f>MIN('2. Youth-Level Data'!$X$4:$X$1000)</f>
        <v>1</v>
      </c>
      <c r="H57" s="33">
        <f>MAX('2. Youth-Level Data'!$X$4:$X$1000)</f>
        <v>4</v>
      </c>
      <c r="I57" s="34">
        <f>AVERAGE('2. Youth-Level Data'!$X$4:$X$1000)</f>
        <v>3.5</v>
      </c>
      <c r="J57" s="34">
        <f>STDEVA('2. Youth-Level Data'!$X$4:$X$1000)</f>
        <v>0.87518994898736735</v>
      </c>
    </row>
    <row r="58" spans="1:10" ht="29.25" customHeight="1">
      <c r="A58" s="25" t="s">
        <v>110</v>
      </c>
      <c r="B58" s="50" t="str">
        <f>COUNTIF('2. Youth-Level Data'!$G$4:$G$1000, "=1")&amp;" ("&amp;TEXT(COUNTIF('2. Youth-Level Data'!$G$4:$G$1000, "=1")/COUNTA('2. Youth-Level Data'!$G$4:$G$1000),"0%")&amp;")"</f>
        <v>2 (4%)</v>
      </c>
      <c r="C58" s="50" t="str">
        <f>COUNTIF('2. Youth-Level Data'!$G$4:$G$1000, "=2")&amp;" ("&amp;TEXT(COUNTIF('2. Youth-Level Data'!$G$4:$G$1000, "=2")/COUNTA('2. Youth-Level Data'!$G$4:$G$1000),"0%")&amp;")"</f>
        <v>12 (25%)</v>
      </c>
      <c r="D58" s="50" t="str">
        <f>COUNTIF('2. Youth-Level Data'!$G$4:$G$1000, "=3")&amp;" ("&amp;TEXT(COUNTIF('2. Youth-Level Data'!$G$4:$G$1000, "=3")/COUNTA('2. Youth-Level Data'!$G$4:$G$1000),"0%")&amp;")"</f>
        <v>21 (44%)</v>
      </c>
      <c r="E58" s="50" t="str">
        <f>COUNTIF('2. Youth-Level Data'!$G$4:$G$1000, "=4")&amp;" ("&amp;TEXT(COUNTIF('2. Youth-Level Data'!$G$4:$G$1000, "=4")/COUNTA('2. Youth-Level Data'!$G$4:$G$1000),"0%")&amp;")"</f>
        <v>13 (27%)</v>
      </c>
      <c r="F58" s="33">
        <f>COUNTA('2. Youth-Level Data'!$G$4:$G$1000)</f>
        <v>48</v>
      </c>
      <c r="G58" s="33">
        <f>MIN('2. Youth-Level Data'!$G$4:$G$1000)</f>
        <v>1</v>
      </c>
      <c r="H58" s="33">
        <f>MAX('2. Youth-Level Data'!$G$4:$G$1000)</f>
        <v>4</v>
      </c>
      <c r="I58" s="34">
        <f>AVERAGE('2. Youth-Level Data'!$G$4:$G$1000)</f>
        <v>2.9375</v>
      </c>
      <c r="J58" s="34">
        <f>STDEVA('2. Youth-Level Data'!$G$4:$G$1000)</f>
        <v>0.83554670597898972</v>
      </c>
    </row>
    <row r="59" spans="1:10" ht="29.25" customHeight="1">
      <c r="A59" s="25" t="s">
        <v>113</v>
      </c>
      <c r="B59" s="50" t="str">
        <f>COUNTIF('2. Youth-Level Data'!$T$4:$T$1000, "=1")&amp;" ("&amp;TEXT(COUNTIF('2. Youth-Level Data'!$T$4:$T$1000, "=1")/COUNTA('2. Youth-Level Data'!$T$4:$T$1000),"0%")&amp;")"</f>
        <v>2 (4%)</v>
      </c>
      <c r="C59" s="50" t="str">
        <f>COUNTIF('2. Youth-Level Data'!$T$4:$T$1000, "=2")&amp;" ("&amp;TEXT(COUNTIF('2. Youth-Level Data'!$T$4:$T$1000, "=2")/COUNTA('2. Youth-Level Data'!$T$4:$T$1000),"0%")&amp;")"</f>
        <v>9 (19%)</v>
      </c>
      <c r="D59" s="50" t="str">
        <f>COUNTIF('2. Youth-Level Data'!$T$4:$T$1000, "=3")&amp;" ("&amp;TEXT(COUNTIF('2. Youth-Level Data'!$T$4:$T$1000, "=3")/COUNTA('2. Youth-Level Data'!$T$4:$T$1000),"0%")&amp;")"</f>
        <v>25 (52%)</v>
      </c>
      <c r="E59" s="50" t="str">
        <f>COUNTIF('2. Youth-Level Data'!$T$4:$T$1000, "=4")&amp;" ("&amp;TEXT(COUNTIF('2. Youth-Level Data'!$T$4:$T$1000, "=4")/COUNTA('2. Youth-Level Data'!$T$4:$T$1000),"0%")&amp;")"</f>
        <v>12 (25%)</v>
      </c>
      <c r="F59" s="33">
        <f>COUNTA('2. Youth-Level Data'!$T$4:$T$1000)</f>
        <v>48</v>
      </c>
      <c r="G59" s="33">
        <f>MIN('2. Youth-Level Data'!$T$4:$T$1000)</f>
        <v>1</v>
      </c>
      <c r="H59" s="33">
        <f>MAX('2. Youth-Level Data'!$T$4:$T$1000)</f>
        <v>4</v>
      </c>
      <c r="I59" s="34">
        <f>AVERAGE('2. Youth-Level Data'!$T$4:$T$1000)</f>
        <v>2.9791666666666665</v>
      </c>
      <c r="J59" s="34">
        <f>STDEVA('2. Youth-Level Data'!$T$4:$T$1000)</f>
        <v>0.78522481760601381</v>
      </c>
    </row>
    <row r="60" spans="1:10" ht="29.25" customHeight="1">
      <c r="A60" s="25" t="s">
        <v>116</v>
      </c>
      <c r="B60" s="50" t="str">
        <f>COUNTIF('2. Youth-Level Data'!$N$4:$N$1000, "=1")&amp;" ("&amp;TEXT(COUNTIF('2. Youth-Level Data'!$N$4:$N$1000, "=1")/COUNTA('2. Youth-Level Data'!$N$4:$N$1000),"0%")&amp;")"</f>
        <v>3 (6%)</v>
      </c>
      <c r="C60" s="50" t="str">
        <f>COUNTIF('2. Youth-Level Data'!$N$4:$N$1000, "=2")&amp;" ("&amp;TEXT(COUNTIF('2. Youth-Level Data'!$N$4:$N$1000, "=2")/COUNTA('2. Youth-Level Data'!$N$4:$N$1000),"0%")&amp;")"</f>
        <v>18 (38%)</v>
      </c>
      <c r="D60" s="50" t="str">
        <f>COUNTIF('2. Youth-Level Data'!$N$4:$N$1000, "=3")&amp;" ("&amp;TEXT(COUNTIF('2. Youth-Level Data'!$N$4:$N$1000, "=3")/COUNTA('2. Youth-Level Data'!$N$4:$N$1000),"0%")&amp;")"</f>
        <v>17 (35%)</v>
      </c>
      <c r="E60" s="50" t="str">
        <f>COUNTIF('2. Youth-Level Data'!$N$4:$N$1000, "=4")&amp;" ("&amp;TEXT(COUNTIF('2. Youth-Level Data'!$N$4:$N$1000, "=4")/COUNTA('2. Youth-Level Data'!$N$4:$N$1000),"0%")&amp;")"</f>
        <v>10 (21%)</v>
      </c>
      <c r="F60" s="33">
        <f>COUNTA('2. Youth-Level Data'!$N$4:$N$1000)</f>
        <v>48</v>
      </c>
      <c r="G60" s="33">
        <f>MIN('2. Youth-Level Data'!$N$4:$N$1000)</f>
        <v>1</v>
      </c>
      <c r="H60" s="33">
        <f>MAX('2. Youth-Level Data'!$N$4:$N$1000)</f>
        <v>4</v>
      </c>
      <c r="I60" s="34">
        <f>AVERAGE('2. Youth-Level Data'!$N$4:$N$1000)</f>
        <v>2.7083333333333335</v>
      </c>
      <c r="J60" s="34">
        <f>STDEVA('2. Youth-Level Data'!$N$4:$N$1000)</f>
        <v>0.87417641077938091</v>
      </c>
    </row>
    <row r="61" spans="1:10" ht="29.25" customHeight="1">
      <c r="A61" s="35" t="s">
        <v>119</v>
      </c>
      <c r="B61" s="50" t="str">
        <f>COUNTIF('2. Youth-Level Data'!$AI$4:$AI$1000, "=1")&amp;" ("&amp;TEXT(COUNTIF('2. Youth-Level Data'!$AI$4:$AI$1000, "=1")/COUNTA('2. Youth-Level Data'!$AI$4:$AI$1000),"0%")&amp;")"</f>
        <v>1 (2%)</v>
      </c>
      <c r="C61" s="50" t="str">
        <f>COUNTIF('2. Youth-Level Data'!$AI$4:$AI$1000, "=2")&amp;" ("&amp;TEXT(COUNTIF('2. Youth-Level Data'!$AI$4:$AI$1000, "=2")/COUNTA('2. Youth-Level Data'!$AI$4:$AI$1000),"0%")&amp;")"</f>
        <v>1 (2%)</v>
      </c>
      <c r="D61" s="50" t="str">
        <f>COUNTIF('2. Youth-Level Data'!$AI$4:$AI$1000, "=3")&amp;" ("&amp;TEXT(COUNTIF('2. Youth-Level Data'!$AI$4:$AI$1000, "=3")/COUNTA('2. Youth-Level Data'!$AI$4:$AI$1000),"0%")&amp;")"</f>
        <v>5 (10%)</v>
      </c>
      <c r="E61" s="50" t="str">
        <f>COUNTIF('2. Youth-Level Data'!$AI$4:$AI$1000, "=4")&amp;" ("&amp;TEXT(COUNTIF('2. Youth-Level Data'!$AI$4:$AI$1000, "=4")/COUNTA('2. Youth-Level Data'!$AI$4:$AI$1000),"0%")&amp;")"</f>
        <v>41 (85%)</v>
      </c>
      <c r="F61" s="33">
        <f>COUNTA('2. Youth-Level Data'!$AI$4:$AI$1000)</f>
        <v>48</v>
      </c>
      <c r="G61" s="33">
        <f>MIN('2. Youth-Level Data'!$AI$4:$AI$1000)</f>
        <v>1</v>
      </c>
      <c r="H61" s="33">
        <f>MAX('2. Youth-Level Data'!$AI$4:$AI$1000)</f>
        <v>4</v>
      </c>
      <c r="I61" s="34">
        <f>AVERAGE('2. Youth-Level Data'!$AI$4:$AI$1000)</f>
        <v>3.7916666666666665</v>
      </c>
      <c r="J61" s="34">
        <f>STDEVA('2. Youth-Level Data'!$AI$4:$AI$1000)</f>
        <v>0.58193855540727213</v>
      </c>
    </row>
    <row r="62" spans="1:10" ht="30.75" customHeight="1">
      <c r="A62" s="73" t="s">
        <v>233</v>
      </c>
      <c r="B62" s="74"/>
      <c r="C62" s="74"/>
      <c r="D62" s="74"/>
      <c r="E62" s="74"/>
      <c r="F62" s="74"/>
      <c r="G62" s="74"/>
      <c r="H62" s="74"/>
      <c r="I62" s="74"/>
      <c r="J62" s="75"/>
    </row>
    <row r="63" spans="1:10" ht="17.25" customHeight="1">
      <c r="A63" s="76" t="str">
        <f>"Mean Scale Score: "&amp;TEXT(AVERAGE('2. Youth-Level Data'!$BO$4:$BO$1000),"0.00")</f>
        <v>Mean Scale Score: 3.19</v>
      </c>
      <c r="B63" s="77"/>
      <c r="C63" s="77"/>
      <c r="D63" s="77"/>
      <c r="E63" s="77"/>
      <c r="F63" s="77"/>
      <c r="G63" s="77"/>
      <c r="H63" s="77"/>
      <c r="I63" s="77"/>
      <c r="J63" s="78"/>
    </row>
    <row r="64" spans="1:10" ht="29.25" customHeight="1">
      <c r="A64" s="55" t="s">
        <v>62</v>
      </c>
      <c r="B64" s="50" t="str">
        <f>COUNTIF('2. Youth-Level Data'!$P$4:$P$1000, "=1")&amp;" ("&amp;TEXT(COUNTIF('2. Youth-Level Data'!$P$4:$P$1000, "=1")/COUNTA('2. Youth-Level Data'!$P$4:$P$1000),"0%")&amp;")"</f>
        <v>2 (4%)</v>
      </c>
      <c r="C64" s="50" t="str">
        <f>COUNTIF('2. Youth-Level Data'!$P$4:$P$1000, "=2")&amp;" ("&amp;TEXT(COUNTIF('2. Youth-Level Data'!$P$4:$P$1000, "=2")/COUNTA('2. Youth-Level Data'!$P$4:$P$1000),"0%")&amp;")"</f>
        <v>5 (10%)</v>
      </c>
      <c r="D64" s="50" t="str">
        <f>COUNTIF('2. Youth-Level Data'!$P$4:$P$1000, "=3")&amp;" ("&amp;TEXT(COUNTIF('2. Youth-Level Data'!$P$4:$P$1000, "=3")/COUNTA('2. Youth-Level Data'!$P$4:$P$1000),"0%")&amp;")"</f>
        <v>18 (38%)</v>
      </c>
      <c r="E64" s="50" t="str">
        <f>COUNTIF('2. Youth-Level Data'!$P$4:$P$1000, "=4")&amp;" ("&amp;TEXT(COUNTIF('2. Youth-Level Data'!$P$4:$P$1000, "=4")/COUNTA('2. Youth-Level Data'!$P$4:$P$1000),"0%")&amp;")"</f>
        <v>23 (48%)</v>
      </c>
      <c r="F64" s="33">
        <f>COUNTA('2. Youth-Level Data'!$P$4:$P$1000)</f>
        <v>48</v>
      </c>
      <c r="G64" s="33">
        <f>MIN('2. Youth-Level Data'!$P$4:$P$1000)</f>
        <v>1</v>
      </c>
      <c r="H64" s="33">
        <f>MAX('2. Youth-Level Data'!$P$4:$P$1000)</f>
        <v>4</v>
      </c>
      <c r="I64" s="34">
        <f>AVERAGE('2. Youth-Level Data'!$P$4:$P$1000)</f>
        <v>3.2916666666666665</v>
      </c>
      <c r="J64" s="34">
        <f>STDEVA('2. Youth-Level Data'!$P$4:$P$1000)</f>
        <v>0.82406189948595265</v>
      </c>
    </row>
    <row r="65" spans="1:10" ht="29.25" customHeight="1">
      <c r="A65" s="55" t="s">
        <v>65</v>
      </c>
      <c r="B65" s="50" t="str">
        <f>COUNTIF('2. Youth-Level Data'!$I$4:$I$1000, "=1")&amp;" ("&amp;TEXT(COUNTIF('2. Youth-Level Data'!$I$4:$I$1000, "=1")/COUNTA('2. Youth-Level Data'!$I$4:$I$1000),"0%")&amp;")"</f>
        <v>0 (0%)</v>
      </c>
      <c r="C65" s="50" t="str">
        <f>COUNTIF('2. Youth-Level Data'!$I$4:$I$1000, "=2")&amp;" ("&amp;TEXT(COUNTIF('2. Youth-Level Data'!$I$4:$I$1000, "=2")/COUNTA('2. Youth-Level Data'!$I$4:$I$1000),"0%")&amp;")"</f>
        <v>2 (4%)</v>
      </c>
      <c r="D65" s="50" t="str">
        <f>COUNTIF('2. Youth-Level Data'!$I$4:$I$1000, "=3")&amp;" ("&amp;TEXT(COUNTIF('2. Youth-Level Data'!$I$4:$I$1000, "=3")/COUNTA('2. Youth-Level Data'!$I$4:$I$1000),"0%")&amp;")"</f>
        <v>13 (28%)</v>
      </c>
      <c r="E65" s="50" t="str">
        <f>COUNTIF('2. Youth-Level Data'!$I$4:$I$1000, "=4")&amp;" ("&amp;TEXT(COUNTIF('2. Youth-Level Data'!$I$4:$I$1000, "=4")/COUNTA('2. Youth-Level Data'!$I$4:$I$1000),"0%")&amp;")"</f>
        <v>32 (68%)</v>
      </c>
      <c r="F65" s="33">
        <f>COUNTA('2. Youth-Level Data'!$I$4:$I$1000)</f>
        <v>47</v>
      </c>
      <c r="G65" s="33">
        <f>MIN('2. Youth-Level Data'!$I$4:$I$1000)</f>
        <v>2</v>
      </c>
      <c r="H65" s="33">
        <f>MAX('2. Youth-Level Data'!$I$4:$I$1000)</f>
        <v>4</v>
      </c>
      <c r="I65" s="34">
        <f>AVERAGE('2. Youth-Level Data'!$I$4:$I$1000)</f>
        <v>3.6382978723404253</v>
      </c>
      <c r="J65" s="34">
        <f>STDEVA('2. Youth-Level Data'!$I$4:$I$1000)</f>
        <v>0.56819821690236461</v>
      </c>
    </row>
    <row r="66" spans="1:10" ht="29.25" customHeight="1">
      <c r="A66" s="55" t="s">
        <v>68</v>
      </c>
      <c r="B66" s="50" t="str">
        <f>COUNTIF('2. Youth-Level Data'!$R$4:$R$1000, "=1")&amp;" ("&amp;TEXT(COUNTIF('2. Youth-Level Data'!$R$4:$R$1000, "=1")/COUNTA('2. Youth-Level Data'!$R$4:$R$1000),"0%")&amp;")"</f>
        <v>4 (8%)</v>
      </c>
      <c r="C66" s="50" t="str">
        <f>COUNTIF('2. Youth-Level Data'!$R$4:$R$1000, "=2")&amp;" ("&amp;TEXT(COUNTIF('2. Youth-Level Data'!$R$4:$R$1000, "=2")/COUNTA('2. Youth-Level Data'!$R$4:$R$1000),"0%")&amp;")"</f>
        <v>10 (21%)</v>
      </c>
      <c r="D66" s="50" t="str">
        <f>COUNTIF('2. Youth-Level Data'!$R$4:$R$1000, "=3")&amp;" ("&amp;TEXT(COUNTIF('2. Youth-Level Data'!$R$4:$R$1000, "=3")/COUNTA('2. Youth-Level Data'!$R$4:$R$1000),"0%")&amp;")"</f>
        <v>14 (29%)</v>
      </c>
      <c r="E66" s="50" t="str">
        <f>COUNTIF('2. Youth-Level Data'!$R$4:$R$1000, "=4")&amp;" ("&amp;TEXT(COUNTIF('2. Youth-Level Data'!$R$4:$R$1000, "=4")/COUNTA('2. Youth-Level Data'!$R$4:$R$1000),"0%")&amp;")"</f>
        <v>20 (42%)</v>
      </c>
      <c r="F66" s="33">
        <f>COUNTA('2. Youth-Level Data'!$R$4:$R$1000)</f>
        <v>48</v>
      </c>
      <c r="G66" s="33">
        <f>MIN('2. Youth-Level Data'!$R$4:$R$1000)</f>
        <v>1</v>
      </c>
      <c r="H66" s="33">
        <f>MAX('2. Youth-Level Data'!$R$4:$R$1000)</f>
        <v>4</v>
      </c>
      <c r="I66" s="34">
        <f>AVERAGE('2. Youth-Level Data'!$R$4:$R$1000)</f>
        <v>3.0416666666666665</v>
      </c>
      <c r="J66" s="34">
        <f>STDEVA('2. Youth-Level Data'!$R$4:$R$1000)</f>
        <v>0.98840798995654089</v>
      </c>
    </row>
    <row r="67" spans="1:10" ht="29.25" customHeight="1">
      <c r="A67" s="55" t="s">
        <v>71</v>
      </c>
      <c r="B67" s="50" t="str">
        <f>COUNTIF('2. Youth-Level Data'!$AD$4:$AD$1000, "=1")&amp;" ("&amp;TEXT(COUNTIF('2. Youth-Level Data'!$AD$4:$AD$1000, "=1")/COUNTA('2. Youth-Level Data'!$AD$4:$AD$1000),"0%")&amp;")"</f>
        <v>1 (2%)</v>
      </c>
      <c r="C67" s="50" t="str">
        <f>COUNTIF('2. Youth-Level Data'!$AD$4:$AD$1000, "=2")&amp;" ("&amp;TEXT(COUNTIF('2. Youth-Level Data'!$AD$4:$AD$1000, "=2")/COUNTA('2. Youth-Level Data'!$AD$4:$AD$1000),"0%")&amp;")"</f>
        <v>8 (17%)</v>
      </c>
      <c r="D67" s="50" t="str">
        <f>COUNTIF('2. Youth-Level Data'!$AD$4:$AD$1000, "=3")&amp;" ("&amp;TEXT(COUNTIF('2. Youth-Level Data'!$AD$4:$AD$1000, "=3")/COUNTA('2. Youth-Level Data'!$AD$4:$AD$1000),"0%")&amp;")"</f>
        <v>23 (48%)</v>
      </c>
      <c r="E67" s="50" t="str">
        <f>COUNTIF('2. Youth-Level Data'!$AD$4:$AD$1000, "=4")&amp;" ("&amp;TEXT(COUNTIF('2. Youth-Level Data'!$AD$4:$AD$1000, "=4")/COUNTA('2. Youth-Level Data'!$AD$4:$AD$1000),"0%")&amp;")"</f>
        <v>16 (33%)</v>
      </c>
      <c r="F67" s="33">
        <f>COUNTA('2. Youth-Level Data'!$AD$4:$AD$1000)</f>
        <v>48</v>
      </c>
      <c r="G67" s="33">
        <f>MIN('2. Youth-Level Data'!$AD$4:$AD$1000)</f>
        <v>1</v>
      </c>
      <c r="H67" s="33">
        <f>MAX('2. Youth-Level Data'!$AD$4:$AD$1000)</f>
        <v>4</v>
      </c>
      <c r="I67" s="34">
        <f>AVERAGE('2. Youth-Level Data'!$AD$4:$AD$1000)</f>
        <v>3.125</v>
      </c>
      <c r="J67" s="34">
        <f>STDEVA('2. Youth-Level Data'!$AD$4:$AD$1000)</f>
        <v>0.76143761007882527</v>
      </c>
    </row>
    <row r="68" spans="1:10" ht="29.25" customHeight="1">
      <c r="A68" s="55" t="s">
        <v>74</v>
      </c>
      <c r="B68" s="50" t="str">
        <f>COUNTIF('2. Youth-Level Data'!$C$4:$C$1000, "=1")&amp;" ("&amp;TEXT(COUNTIF('2. Youth-Level Data'!$C$4:$C$1000, "=1")/COUNTA('2. Youth-Level Data'!$C$4:$C$1000),"0%")&amp;")"</f>
        <v>0 (0%)</v>
      </c>
      <c r="C68" s="50" t="str">
        <f>COUNTIF('2. Youth-Level Data'!$C$4:$C$1000, "=2")&amp;" ("&amp;TEXT(COUNTIF('2. Youth-Level Data'!$C$4:$C$1000, "=2")/COUNTA('2. Youth-Level Data'!$C$4:$C$1000),"0%")&amp;")"</f>
        <v>3 (6%)</v>
      </c>
      <c r="D68" s="50" t="str">
        <f>COUNTIF('2. Youth-Level Data'!$C$4:$C$1000, "=3")&amp;" ("&amp;TEXT(COUNTIF('2. Youth-Level Data'!$C$4:$C$1000, "=3")/COUNTA('2. Youth-Level Data'!$C$4:$C$1000),"0%")&amp;")"</f>
        <v>23 (48%)</v>
      </c>
      <c r="E68" s="50" t="str">
        <f>COUNTIF('2. Youth-Level Data'!$C$4:$C$1000, "=4")&amp;" ("&amp;TEXT(COUNTIF('2. Youth-Level Data'!$C$4:$C$1000, "=4")/COUNTA('2. Youth-Level Data'!$C$4:$C$1000),"0%")&amp;")"</f>
        <v>22 (46%)</v>
      </c>
      <c r="F68" s="33">
        <f>COUNTA('2. Youth-Level Data'!$C$4:$C$1000)</f>
        <v>48</v>
      </c>
      <c r="G68" s="33">
        <f>MIN('2. Youth-Level Data'!$C$4:$C$1000)</f>
        <v>2</v>
      </c>
      <c r="H68" s="33">
        <f>MAX('2. Youth-Level Data'!$C$4:$C$1000)</f>
        <v>4</v>
      </c>
      <c r="I68" s="34">
        <f>AVERAGE('2. Youth-Level Data'!$C$4:$C$1000)</f>
        <v>3.3958333333333335</v>
      </c>
      <c r="J68" s="34">
        <f>STDEVA('2. Youth-Level Data'!$C$4:$C$1000)</f>
        <v>0.60983371759895877</v>
      </c>
    </row>
    <row r="69" spans="1:10" ht="29.25" customHeight="1">
      <c r="A69" s="55" t="s">
        <v>77</v>
      </c>
      <c r="B69" s="50" t="str">
        <f>COUNTIF('2. Youth-Level Data'!$AA$4:$AA$1000, "=1")&amp;" ("&amp;TEXT(COUNTIF('2. Youth-Level Data'!$AA$4:$AA$1000, "=1")/COUNTA('2. Youth-Level Data'!$AA$4:$AA$1000),"0%")&amp;")"</f>
        <v>0 (0%)</v>
      </c>
      <c r="C69" s="50" t="str">
        <f>COUNTIF('2. Youth-Level Data'!$AA$4:$AA$1000, "=2")&amp;" ("&amp;TEXT(COUNTIF('2. Youth-Level Data'!$AA$4:$AA$1000, "=2")/COUNTA('2. Youth-Level Data'!$AA$4:$AA$1000),"0%")&amp;")"</f>
        <v>5 (10%)</v>
      </c>
      <c r="D69" s="50" t="str">
        <f>COUNTIF('2. Youth-Level Data'!$AA$4:$AA$1000, "=3")&amp;" ("&amp;TEXT(COUNTIF('2. Youth-Level Data'!$AA$4:$AA$1000, "=3")/COUNTA('2. Youth-Level Data'!$AA$4:$AA$1000),"0%")&amp;")"</f>
        <v>20 (42%)</v>
      </c>
      <c r="E69" s="50" t="str">
        <f>COUNTIF('2. Youth-Level Data'!$AA$4:$AA$1000, "=4")&amp;" ("&amp;TEXT(COUNTIF('2. Youth-Level Data'!$AA$4:$AA$1000, "=4")/COUNTA('2. Youth-Level Data'!$AA$4:$AA$1000),"0%")&amp;")"</f>
        <v>23 (48%)</v>
      </c>
      <c r="F69" s="33">
        <f>COUNTA('2. Youth-Level Data'!$AA$4:$AA$1000)</f>
        <v>48</v>
      </c>
      <c r="G69" s="33">
        <f>MIN('2. Youth-Level Data'!$AA$4:$AA$1000)</f>
        <v>2</v>
      </c>
      <c r="H69" s="33">
        <f>MAX('2. Youth-Level Data'!$AA$4:$AA$1000)</f>
        <v>4</v>
      </c>
      <c r="I69" s="34">
        <f>AVERAGE('2. Youth-Level Data'!$AA$4:$AA$1000)</f>
        <v>3.375</v>
      </c>
      <c r="J69" s="34">
        <f>STDEVA('2. Youth-Level Data'!$AA$4:$AA$1000)</f>
        <v>0.67240438693874394</v>
      </c>
    </row>
    <row r="70" spans="1:10" ht="37.5" customHeight="1">
      <c r="A70" s="84" t="s">
        <v>216</v>
      </c>
      <c r="B70" s="85"/>
      <c r="C70" s="85"/>
      <c r="D70" s="85"/>
      <c r="E70" s="85"/>
      <c r="F70" s="85"/>
      <c r="G70" s="85"/>
      <c r="H70" s="85"/>
      <c r="I70" s="85"/>
      <c r="J70" s="86"/>
    </row>
    <row r="71" spans="1:10" ht="39" customHeight="1">
      <c r="A71" s="28"/>
      <c r="B71" s="81" t="s">
        <v>217</v>
      </c>
      <c r="C71" s="82"/>
      <c r="D71" s="82"/>
      <c r="E71" s="82"/>
      <c r="F71" s="83"/>
      <c r="G71" s="81" t="s">
        <v>218</v>
      </c>
      <c r="H71" s="82"/>
      <c r="I71" s="82"/>
      <c r="J71" s="83"/>
    </row>
    <row r="72" spans="1:10" s="17" customFormat="1" ht="29.25" customHeight="1">
      <c r="A72" s="27" t="s">
        <v>219</v>
      </c>
      <c r="B72" s="31" t="s">
        <v>220</v>
      </c>
      <c r="C72" s="26" t="s">
        <v>221</v>
      </c>
      <c r="D72" s="30" t="s">
        <v>222</v>
      </c>
      <c r="E72" s="26" t="s">
        <v>223</v>
      </c>
      <c r="F72" s="26" t="s">
        <v>224</v>
      </c>
      <c r="G72" s="29" t="s">
        <v>225</v>
      </c>
      <c r="H72" s="29" t="s">
        <v>226</v>
      </c>
      <c r="I72" s="29" t="s">
        <v>227</v>
      </c>
      <c r="J72" s="29" t="s">
        <v>228</v>
      </c>
    </row>
    <row r="73" spans="1:10" s="17" customFormat="1" ht="34.5" customHeight="1">
      <c r="A73" s="73" t="s">
        <v>234</v>
      </c>
      <c r="B73" s="74"/>
      <c r="C73" s="74"/>
      <c r="D73" s="74"/>
      <c r="E73" s="74"/>
      <c r="F73" s="74"/>
      <c r="G73" s="74"/>
      <c r="H73" s="74"/>
      <c r="I73" s="74"/>
      <c r="J73" s="75"/>
    </row>
    <row r="74" spans="1:10" s="17" customFormat="1" ht="15.75" customHeight="1">
      <c r="A74" s="76" t="str">
        <f>"Mean Scale Score: "&amp;TEXT(AVERAGE('2. Youth-Level Data'!$BQ$4:$BQ$1000),"0.00")</f>
        <v>Mean Scale Score: 3.33</v>
      </c>
      <c r="B74" s="77"/>
      <c r="C74" s="77"/>
      <c r="D74" s="77"/>
      <c r="E74" s="77"/>
      <c r="F74" s="77"/>
      <c r="G74" s="77"/>
      <c r="H74" s="77"/>
      <c r="I74" s="77"/>
      <c r="J74" s="78"/>
    </row>
    <row r="75" spans="1:10" s="17" customFormat="1" ht="30.75" customHeight="1">
      <c r="A75" s="52" t="s">
        <v>26</v>
      </c>
      <c r="B75" s="50" t="str">
        <f>COUNTIF('2. Youth-Level Data'!$M$4:$M$1000, "=1")&amp;" ("&amp;TEXT(COUNTIF('2. Youth-Level Data'!$M$4:$M$1000, "=1")/COUNTA('2. Youth-Level Data'!$M$4:$M$1000),"0%")&amp;")"</f>
        <v>2 (4%)</v>
      </c>
      <c r="C75" s="50" t="str">
        <f>COUNTIF('2. Youth-Level Data'!$M$4:$M$1000, "=2")&amp;" ("&amp;TEXT(COUNTIF('2. Youth-Level Data'!$M$4:$M$1000, "=2")/COUNTA('2. Youth-Level Data'!$M$4:$M$1000),"0%")&amp;")"</f>
        <v>6 (13%)</v>
      </c>
      <c r="D75" s="50" t="str">
        <f>COUNTIF('2. Youth-Level Data'!$M$4:$M$1000, "=3")&amp;" ("&amp;TEXT(COUNTIF('2. Youth-Level Data'!$M$4:$M$1000, "=3")/COUNTA('2. Youth-Level Data'!$M$4:$M$1000),"0%")&amp;")"</f>
        <v>20 (42%)</v>
      </c>
      <c r="E75" s="50" t="str">
        <f>COUNTIF('2. Youth-Level Data'!$M$4:$M$1000, "=4")&amp;" ("&amp;TEXT(COUNTIF('2. Youth-Level Data'!$M$4:$M$1000, "=4")/COUNTA('2. Youth-Level Data'!$M$4:$M$1000),"0%")&amp;")"</f>
        <v>20 (42%)</v>
      </c>
      <c r="F75" s="53">
        <f>COUNTA('2. Youth-Level Data'!$M$4:$M$1000)</f>
        <v>48</v>
      </c>
      <c r="G75" s="53">
        <f>MIN('2. Youth-Level Data'!$M$4:$M$1000)</f>
        <v>1</v>
      </c>
      <c r="H75" s="53">
        <f>MAX('2. Youth-Level Data'!$M$4:$M$1000)</f>
        <v>4</v>
      </c>
      <c r="I75" s="54">
        <f>AVERAGE('2. Youth-Level Data'!$M$4:$M$1000)</f>
        <v>3.2083333333333335</v>
      </c>
      <c r="J75" s="54">
        <f>STDEVA('2. Youth-Level Data'!$M$4:$M$1000)</f>
        <v>0.82406189948595343</v>
      </c>
    </row>
    <row r="76" spans="1:10" s="17" customFormat="1" ht="31.5" customHeight="1">
      <c r="A76" s="49" t="s">
        <v>29</v>
      </c>
      <c r="B76" s="50" t="str">
        <f>COUNTIF('2. Youth-Level Data'!$AJ$4:$AJ$1000, "=1")&amp;" ("&amp;TEXT(COUNTIF('2. Youth-Level Data'!$AJ$4:$AJ$1000, "=1")/COUNTA('2. Youth-Level Data'!$AJ$4:$AJ$1000),"0%")&amp;")"</f>
        <v>1 (2%)</v>
      </c>
      <c r="C76" s="50" t="str">
        <f>COUNTIF('2. Youth-Level Data'!$AJ$4:$AJ$1000, "=2")&amp;" ("&amp;TEXT(COUNTIF('2. Youth-Level Data'!$AJ$4:$AJ$1000, "=2")/COUNTA('2. Youth-Level Data'!$AJ$4:$AJ$1000),"0%")&amp;")"</f>
        <v>1 (2%)</v>
      </c>
      <c r="D76" s="50" t="str">
        <f>COUNTIF('2. Youth-Level Data'!$AJ$4:$AJ$1000, "=3")&amp;" ("&amp;TEXT(COUNTIF('2. Youth-Level Data'!$AJ$4:$AJ$1000, "=3")/COUNTA('2. Youth-Level Data'!$AJ$4:$AJ$1000),"0%")&amp;")"</f>
        <v>5 (10%)</v>
      </c>
      <c r="E76" s="50" t="str">
        <f>COUNTIF('2. Youth-Level Data'!$AJ$4:$AJ$1000, "=4")&amp;" ("&amp;TEXT(COUNTIF('2. Youth-Level Data'!$AJ$4:$AJ$1000, "=4")/COUNTA('2. Youth-Level Data'!$AJ$4:$AJ$1000),"0%")&amp;")"</f>
        <v>41 (85%)</v>
      </c>
      <c r="F76" s="53">
        <f>COUNTA('2. Youth-Level Data'!$AJ$4:$AJ$1000)</f>
        <v>48</v>
      </c>
      <c r="G76" s="53">
        <f>MIN('2. Youth-Level Data'!$AJ$4:$AJ$1000)</f>
        <v>1</v>
      </c>
      <c r="H76" s="53">
        <f>MAX('2. Youth-Level Data'!$AJ$4:$AJ$1000)</f>
        <v>4</v>
      </c>
      <c r="I76" s="54">
        <f>AVERAGE('2. Youth-Level Data'!$AJ$4:$AJ$1000)</f>
        <v>3.7916666666666665</v>
      </c>
      <c r="J76" s="54">
        <f>STDEVA('2. Youth-Level Data'!$AJ$4:$AJ$1000)</f>
        <v>0.58193855540727213</v>
      </c>
    </row>
    <row r="77" spans="1:10" s="17" customFormat="1" ht="43.5" customHeight="1">
      <c r="A77" s="49" t="s">
        <v>32</v>
      </c>
      <c r="B77" s="50" t="str">
        <f>COUNTIF('2. Youth-Level Data'!$W$4:$W$1000, "=1")&amp;" ("&amp;TEXT(COUNTIF('2. Youth-Level Data'!$W$4:$W$1000, "=1")/COUNTA('2. Youth-Level Data'!$W$4:$W$1000),"0%")&amp;")"</f>
        <v>1 (2%)</v>
      </c>
      <c r="C77" s="50" t="str">
        <f>COUNTIF('2. Youth-Level Data'!$W$4:$W$1000, "=2")&amp;" ("&amp;TEXT(COUNTIF('2. Youth-Level Data'!$W$4:$W$1000, "=2")/COUNTA('2. Youth-Level Data'!$W$4:$W$1000),"0%")&amp;")"</f>
        <v>10 (21%)</v>
      </c>
      <c r="D77" s="50" t="str">
        <f>COUNTIF('2. Youth-Level Data'!$W$4:$W$1000, "=3")&amp;" ("&amp;TEXT(COUNTIF('2. Youth-Level Data'!$W$4:$W$1000, "=3")/COUNTA('2. Youth-Level Data'!$W$4:$W$1000),"0%")&amp;")"</f>
        <v>26 (54%)</v>
      </c>
      <c r="E77" s="50" t="str">
        <f>COUNTIF('2. Youth-Level Data'!$W$4:$W$1000, "=4")&amp;" ("&amp;TEXT(COUNTIF('2. Youth-Level Data'!$W$4:$W$1000, "=4")/COUNTA('2. Youth-Level Data'!$W$4:$W$1000),"0%")&amp;")"</f>
        <v>11 (23%)</v>
      </c>
      <c r="F77" s="53">
        <f>COUNTA('2. Youth-Level Data'!$W$4:$W$1000)</f>
        <v>48</v>
      </c>
      <c r="G77" s="53">
        <f>MIN('2. Youth-Level Data'!$W$4:$W$1000)</f>
        <v>1</v>
      </c>
      <c r="H77" s="53">
        <f>MAX('2. Youth-Level Data'!$W$4:$W$1000)</f>
        <v>4</v>
      </c>
      <c r="I77" s="54">
        <f>AVERAGE('2. Youth-Level Data'!$W$4:$W$1000)</f>
        <v>2.9791666666666665</v>
      </c>
      <c r="J77" s="54">
        <f>STDEVA('2. Youth-Level Data'!$W$4:$W$1000)</f>
        <v>0.72902100875466835</v>
      </c>
    </row>
    <row r="78" spans="1:10" ht="37.5" customHeight="1">
      <c r="A78" s="49" t="s">
        <v>35</v>
      </c>
      <c r="B78" s="50" t="str">
        <f>COUNTIF('2. Youth-Level Data'!$Z$4:$Z$1000, "=1")&amp;" ("&amp;TEXT(COUNTIF('2. Youth-Level Data'!$Z$4:$Z$1000, "=1")/COUNTA('2. Youth-Level Data'!$Z$4:$Z$1000),"0%")&amp;")"</f>
        <v>1 (2%)</v>
      </c>
      <c r="C78" s="50" t="str">
        <f>COUNTIF('2. Youth-Level Data'!$Z$4:$Z$1000, "=2")&amp;" ("&amp;TEXT(COUNTIF('2. Youth-Level Data'!$Z$4:$Z$1000, "=2")/COUNTA('2. Youth-Level Data'!$Z$4:$Z$1000),"0%")&amp;")"</f>
        <v>1 (2%)</v>
      </c>
      <c r="D78" s="50" t="str">
        <f>COUNTIF('2. Youth-Level Data'!$Z$4:$Z$1000, "=3")&amp;" ("&amp;TEXT(COUNTIF('2. Youth-Level Data'!$Z$4:$Z$1000, "=3")/COUNTA('2. Youth-Level Data'!$Z$4:$Z$1000),"0%")&amp;")"</f>
        <v>5 (10%)</v>
      </c>
      <c r="E78" s="50" t="str">
        <f>COUNTIF('2. Youth-Level Data'!$Z$4:$Z$1000, "=4")&amp;" ("&amp;TEXT(COUNTIF('2. Youth-Level Data'!$Z$4:$Z$1000, "=4")/COUNTA('2. Youth-Level Data'!$Z$4:$Z$1000),"0%")&amp;")"</f>
        <v>41 (85%)</v>
      </c>
      <c r="F78" s="53">
        <f>COUNTA('2. Youth-Level Data'!$Z$4:$Z$1000)</f>
        <v>48</v>
      </c>
      <c r="G78" s="53">
        <f>MIN('2. Youth-Level Data'!$Z$4:$Z$1000)</f>
        <v>1</v>
      </c>
      <c r="H78" s="53">
        <f>MAX('2. Youth-Level Data'!$Z$4:$Z$1000)</f>
        <v>4</v>
      </c>
      <c r="I78" s="54">
        <f>AVERAGE('2. Youth-Level Data'!$Z$4:$Z$1000)</f>
        <v>3.7916666666666665</v>
      </c>
      <c r="J78" s="54">
        <f>STDEVA('2. Youth-Level Data'!$Z$4:$Z$1000)</f>
        <v>0.58193855540727213</v>
      </c>
    </row>
    <row r="79" spans="1:10" ht="48.75" customHeight="1">
      <c r="A79" s="49" t="s">
        <v>38</v>
      </c>
      <c r="B79" s="50" t="str">
        <f>COUNTIF('2. Youth-Level Data'!$S$4:$S$1000, "=1")&amp;" ("&amp;TEXT(COUNTIF('2. Youth-Level Data'!$S$4:$S$1000, "=1")/COUNTA('2. Youth-Level Data'!$S$4:$S$1000),"0%")&amp;")"</f>
        <v>1 (2%)</v>
      </c>
      <c r="C79" s="50" t="str">
        <f>COUNTIF('2. Youth-Level Data'!$S$4:$S$1000, "=2")&amp;" ("&amp;TEXT(COUNTIF('2. Youth-Level Data'!$S$4:$S$1000, "=2")/COUNTA('2. Youth-Level Data'!$S$4:$S$1000),"0%")&amp;")"</f>
        <v>3 (6%)</v>
      </c>
      <c r="D79" s="50" t="str">
        <f>COUNTIF('2. Youth-Level Data'!$S$4:$S$1000, "=3")&amp;" ("&amp;TEXT(COUNTIF('2. Youth-Level Data'!$S$4:$S$1000, "=3")/COUNTA('2. Youth-Level Data'!$S$4:$S$1000),"0%")&amp;")"</f>
        <v>5 (10%)</v>
      </c>
      <c r="E79" s="50" t="str">
        <f>COUNTIF('2. Youth-Level Data'!$S$4:$S$1000, "=4")&amp;" ("&amp;TEXT(COUNTIF('2. Youth-Level Data'!$S$4:$S$1000, "=4")/COUNTA('2. Youth-Level Data'!$S$4:$S$1000),"0%")&amp;")"</f>
        <v>39 (81%)</v>
      </c>
      <c r="F79" s="53">
        <f>COUNTA('2. Youth-Level Data'!$S$4:$S$1000)</f>
        <v>48</v>
      </c>
      <c r="G79" s="53">
        <f>MIN('2. Youth-Level Data'!$S$4:$S$1000)</f>
        <v>1</v>
      </c>
      <c r="H79" s="53">
        <f>MAX('2. Youth-Level Data'!$S$4:$S$1000)</f>
        <v>4</v>
      </c>
      <c r="I79" s="54">
        <f>AVERAGE('2. Youth-Level Data'!$S$4:$S$1000)</f>
        <v>3.7083333333333335</v>
      </c>
      <c r="J79" s="54">
        <f>STDEVA('2. Youth-Level Data'!$S$4:$S$1000)</f>
        <v>0.68287045384727829</v>
      </c>
    </row>
    <row r="80" spans="1:10" ht="49.5" customHeight="1">
      <c r="A80" s="49" t="s">
        <v>41</v>
      </c>
      <c r="B80" s="50" t="str">
        <f>COUNTIF('2. Youth-Level Data'!$AL$4:$AL$1000, "=1")&amp;" ("&amp;TEXT(COUNTIF('2. Youth-Level Data'!$AL$4:$AL$1000, "=1")/COUNTA('2. Youth-Level Data'!$AL$4:$AL$1000),"0%")&amp;")"</f>
        <v>1 (2%)</v>
      </c>
      <c r="C80" s="50" t="str">
        <f>COUNTIF('2. Youth-Level Data'!$AL$4:$AL$1000, "=2")&amp;" ("&amp;TEXT(COUNTIF('2. Youth-Level Data'!$AL$4:$AL$1000, "=2")/COUNTA('2. Youth-Level Data'!$AL$4:$AL$1000),"0%")&amp;")"</f>
        <v>1 (2%)</v>
      </c>
      <c r="D80" s="50" t="str">
        <f>COUNTIF('2. Youth-Level Data'!$AL$4:$AL$1000, "=3")&amp;" ("&amp;TEXT(COUNTIF('2. Youth-Level Data'!$AL$4:$AL$1000, "=3")/COUNTA('2. Youth-Level Data'!$AL$4:$AL$1000),"0%")&amp;")"</f>
        <v>5 (10%)</v>
      </c>
      <c r="E80" s="50" t="str">
        <f>COUNTIF('2. Youth-Level Data'!$AL$4:$AL$1000, "=4")&amp;" ("&amp;TEXT(COUNTIF('2. Youth-Level Data'!$AL$4:$AL$1000, "=4")/COUNTA('2. Youth-Level Data'!$AL$4:$AL$1000),"0%")&amp;")"</f>
        <v>41 (85%)</v>
      </c>
      <c r="F80" s="53">
        <f>COUNTA('2. Youth-Level Data'!$AL$4:$AL$1000)</f>
        <v>48</v>
      </c>
      <c r="G80" s="53">
        <f>MIN('2. Youth-Level Data'!$AL$4:$AL$1000)</f>
        <v>1</v>
      </c>
      <c r="H80" s="53">
        <f>MAX('2. Youth-Level Data'!$AL$4:$AL$1000)</f>
        <v>4</v>
      </c>
      <c r="I80" s="54">
        <f>AVERAGE('2. Youth-Level Data'!$AL$4:$AL$1000)</f>
        <v>3.7916666666666665</v>
      </c>
      <c r="J80" s="54">
        <f>STDEVA('2. Youth-Level Data'!$AL$4:$AL$1000)</f>
        <v>0.58193855540727213</v>
      </c>
    </row>
    <row r="81" spans="1:10" ht="23.25" customHeight="1">
      <c r="A81" s="39"/>
      <c r="B81" s="39"/>
      <c r="C81" s="39"/>
      <c r="D81" s="39"/>
      <c r="E81" s="39"/>
      <c r="F81" s="39"/>
      <c r="G81" s="39"/>
      <c r="H81" s="39"/>
      <c r="I81" s="39"/>
      <c r="J81" s="39"/>
    </row>
    <row r="82" spans="1:10" ht="15" customHeight="1">
      <c r="A82" s="97" t="s">
        <v>235</v>
      </c>
      <c r="B82" s="97"/>
      <c r="C82" s="97"/>
      <c r="D82" s="97"/>
      <c r="E82" s="97"/>
      <c r="F82" s="97"/>
      <c r="G82" s="97"/>
      <c r="H82" s="97"/>
      <c r="I82" s="97"/>
      <c r="J82" s="97"/>
    </row>
    <row r="83" spans="1:10" ht="15" customHeight="1">
      <c r="A83" s="39"/>
      <c r="B83" s="39"/>
      <c r="C83" s="39"/>
      <c r="D83" s="39"/>
      <c r="E83" s="39"/>
      <c r="F83" s="39"/>
      <c r="G83" s="39"/>
      <c r="H83" s="39"/>
      <c r="I83" s="39"/>
      <c r="J83" s="39"/>
    </row>
    <row r="84" spans="1:10" ht="15" customHeight="1">
      <c r="A84" s="39"/>
      <c r="B84" s="39"/>
      <c r="C84" s="39"/>
      <c r="D84" s="39"/>
      <c r="E84" s="39"/>
      <c r="F84" s="39"/>
      <c r="G84" s="39"/>
      <c r="H84" s="39"/>
      <c r="I84" s="39"/>
      <c r="J84" s="39"/>
    </row>
    <row r="85" spans="1:10" ht="15" customHeight="1">
      <c r="A85" s="39"/>
      <c r="B85" s="39"/>
      <c r="C85" s="39"/>
      <c r="D85" s="39"/>
      <c r="E85" s="39"/>
      <c r="F85" s="39"/>
      <c r="G85" s="39"/>
      <c r="H85" s="39"/>
      <c r="I85" s="39"/>
      <c r="J85" s="39"/>
    </row>
    <row r="86" spans="1:10" ht="15" customHeight="1">
      <c r="A86" s="39"/>
      <c r="B86" s="39"/>
      <c r="C86" s="39"/>
      <c r="D86" s="39"/>
      <c r="E86" s="39"/>
      <c r="F86" s="39"/>
      <c r="G86" s="39"/>
      <c r="H86" s="39"/>
      <c r="I86" s="39"/>
      <c r="J86" s="39"/>
    </row>
    <row r="87" spans="1:10" ht="15" customHeight="1">
      <c r="A87" s="39"/>
      <c r="B87" s="39"/>
      <c r="C87" s="39"/>
      <c r="D87" s="39"/>
      <c r="E87" s="39"/>
      <c r="F87" s="39"/>
      <c r="G87" s="39"/>
      <c r="H87" s="39"/>
      <c r="I87" s="39"/>
      <c r="J87" s="39"/>
    </row>
    <row r="88" spans="1:10" ht="0.75" customHeight="1">
      <c r="A88" s="39"/>
      <c r="B88" s="39"/>
      <c r="C88" s="39"/>
      <c r="D88" s="39"/>
      <c r="E88" s="39"/>
      <c r="F88" s="39"/>
      <c r="G88" s="39"/>
      <c r="H88" s="39"/>
      <c r="I88" s="39"/>
      <c r="J88" s="39"/>
    </row>
    <row r="89" spans="1:10" ht="15" customHeight="1">
      <c r="A89" s="39"/>
      <c r="B89" s="39"/>
      <c r="C89" s="39"/>
      <c r="D89" s="39"/>
      <c r="E89" s="39"/>
      <c r="F89" s="39"/>
      <c r="G89" s="39"/>
      <c r="H89" s="39"/>
      <c r="I89" s="39"/>
      <c r="J89" s="39"/>
    </row>
    <row r="90" spans="1:10" ht="15" customHeight="1">
      <c r="A90" s="39"/>
      <c r="B90" s="39"/>
      <c r="C90" s="39"/>
      <c r="D90" s="39"/>
      <c r="E90" s="39"/>
      <c r="F90" s="39"/>
      <c r="G90" s="39"/>
      <c r="H90" s="39"/>
      <c r="I90" s="39"/>
      <c r="J90" s="39"/>
    </row>
    <row r="91" spans="1:10" ht="24.95" customHeight="1">
      <c r="A91" s="39"/>
      <c r="B91" s="39"/>
      <c r="C91" s="39"/>
      <c r="D91" s="39"/>
      <c r="E91" s="39"/>
      <c r="F91" s="39"/>
      <c r="G91" s="39"/>
      <c r="H91" s="39"/>
      <c r="I91" s="39"/>
      <c r="J91" s="39"/>
    </row>
    <row r="92" spans="1:10" ht="24.95" customHeight="1">
      <c r="A92" s="39"/>
      <c r="B92" s="39"/>
      <c r="C92" s="39"/>
      <c r="D92" s="39"/>
      <c r="E92" s="39"/>
      <c r="F92" s="39"/>
      <c r="G92" s="39"/>
      <c r="H92" s="39"/>
      <c r="I92" s="39"/>
      <c r="J92" s="39"/>
    </row>
    <row r="93" spans="1:10" ht="24.95" customHeight="1">
      <c r="A93" s="39"/>
      <c r="B93" s="39"/>
      <c r="C93" s="39"/>
      <c r="D93" s="39"/>
      <c r="E93" s="39"/>
      <c r="F93" s="39"/>
      <c r="G93" s="39"/>
      <c r="H93" s="39"/>
      <c r="I93" s="39"/>
      <c r="J93" s="39"/>
    </row>
    <row r="94" spans="1:10" ht="24.95" customHeight="1">
      <c r="A94" s="40"/>
      <c r="B94" s="41"/>
      <c r="C94" s="41"/>
      <c r="D94" s="41"/>
      <c r="E94" s="41"/>
      <c r="F94" s="41"/>
      <c r="G94" s="41"/>
      <c r="H94" s="41"/>
      <c r="I94" s="42"/>
      <c r="J94" s="43"/>
    </row>
    <row r="95" spans="1:10" ht="22.5" customHeight="1">
      <c r="A95" s="40"/>
      <c r="B95" s="41"/>
      <c r="C95" s="41"/>
      <c r="D95" s="41"/>
      <c r="E95" s="41"/>
      <c r="F95" s="41"/>
      <c r="G95" s="41"/>
      <c r="H95" s="41"/>
      <c r="I95" s="42"/>
      <c r="J95" s="43"/>
    </row>
    <row r="96" spans="1:10" ht="16.5" customHeight="1">
      <c r="A96" s="40"/>
      <c r="B96" s="41"/>
      <c r="C96" s="41"/>
      <c r="D96" s="41"/>
      <c r="E96" s="41"/>
      <c r="F96" s="41"/>
      <c r="G96" s="41"/>
      <c r="H96" s="41"/>
      <c r="I96" s="42"/>
      <c r="J96" s="43"/>
    </row>
    <row r="97" spans="1:10" ht="19.5" customHeight="1">
      <c r="A97" s="40"/>
      <c r="B97" s="41"/>
      <c r="C97" s="41"/>
      <c r="D97" s="41"/>
      <c r="E97" s="41"/>
      <c r="F97" s="41"/>
      <c r="G97" s="41"/>
      <c r="H97" s="41"/>
      <c r="I97" s="42"/>
      <c r="J97" s="43"/>
    </row>
    <row r="98" spans="1:10" ht="30.75" customHeight="1">
      <c r="A98" s="40"/>
      <c r="B98" s="41"/>
      <c r="C98" s="41"/>
      <c r="D98" s="41"/>
      <c r="E98" s="41"/>
      <c r="F98" s="41"/>
      <c r="G98" s="41"/>
      <c r="H98" s="41"/>
      <c r="I98" s="42"/>
      <c r="J98" s="43"/>
    </row>
    <row r="99" spans="1:10" ht="16.5" customHeight="1">
      <c r="A99" s="40"/>
      <c r="B99" s="41"/>
      <c r="C99" s="41"/>
      <c r="D99" s="41"/>
      <c r="E99" s="41"/>
      <c r="F99" s="41"/>
      <c r="G99" s="41"/>
      <c r="H99" s="41"/>
      <c r="I99" s="42"/>
      <c r="J99" s="43"/>
    </row>
    <row r="100" spans="1:10" ht="32.25" customHeight="1">
      <c r="A100" s="87" t="s">
        <v>236</v>
      </c>
      <c r="B100" s="87"/>
      <c r="C100" s="87"/>
      <c r="D100" s="87"/>
      <c r="E100" s="87"/>
      <c r="F100" s="87"/>
      <c r="G100" s="87"/>
      <c r="H100" s="87"/>
      <c r="I100" s="87"/>
      <c r="J100" s="87"/>
    </row>
    <row r="101" spans="1:10" ht="30.75" customHeight="1">
      <c r="A101" s="56"/>
      <c r="B101" s="88" t="s">
        <v>237</v>
      </c>
      <c r="C101" s="89"/>
      <c r="D101" s="89"/>
      <c r="E101" s="89"/>
      <c r="F101" s="90"/>
      <c r="G101" s="88" t="s">
        <v>218</v>
      </c>
      <c r="H101" s="89"/>
      <c r="I101" s="89"/>
      <c r="J101" s="90"/>
    </row>
    <row r="102" spans="1:10" ht="29.25" customHeight="1">
      <c r="A102" s="44" t="s">
        <v>219</v>
      </c>
      <c r="B102" s="45" t="s">
        <v>220</v>
      </c>
      <c r="C102" s="46" t="s">
        <v>221</v>
      </c>
      <c r="D102" s="47" t="s">
        <v>222</v>
      </c>
      <c r="E102" s="46" t="s">
        <v>223</v>
      </c>
      <c r="F102" s="48" t="s">
        <v>224</v>
      </c>
      <c r="G102" s="46" t="s">
        <v>225</v>
      </c>
      <c r="H102" s="46" t="s">
        <v>226</v>
      </c>
      <c r="I102" s="46" t="s">
        <v>227</v>
      </c>
      <c r="J102" s="46" t="s">
        <v>228</v>
      </c>
    </row>
    <row r="103" spans="1:10" ht="30" customHeight="1">
      <c r="A103" s="112" t="s">
        <v>238</v>
      </c>
      <c r="B103" s="74"/>
      <c r="C103" s="74"/>
      <c r="D103" s="74"/>
      <c r="E103" s="74"/>
      <c r="F103" s="74"/>
      <c r="G103" s="74"/>
      <c r="H103" s="74"/>
      <c r="I103" s="74"/>
      <c r="J103" s="75"/>
    </row>
    <row r="104" spans="1:10" ht="16.5" customHeight="1">
      <c r="A104" s="76" t="str">
        <f>"Mean Scale Score: "&amp;TEXT(AVERAGE('2. Youth-Level Data'!$BS$4:$BS$1000),"0.00")</f>
        <v>Mean Scale Score: 2.34</v>
      </c>
      <c r="B104" s="77"/>
      <c r="C104" s="77"/>
      <c r="D104" s="77"/>
      <c r="E104" s="77"/>
      <c r="F104" s="77"/>
      <c r="G104" s="77"/>
      <c r="H104" s="77"/>
      <c r="I104" s="77"/>
      <c r="J104" s="78"/>
    </row>
    <row r="105" spans="1:10" ht="29.25" customHeight="1">
      <c r="A105" s="51" t="s">
        <v>123</v>
      </c>
      <c r="B105" s="50" t="str">
        <f>COUNTIF('2. Youth-Level Data'!$AN$4:$AN$1000, "=1")&amp;" ("&amp;TEXT(COUNTIF('2. Youth-Level Data'!$AN$4:$AN$1000, "=1")/COUNTA('2. Youth-Level Data'!$AN$4:$AN$1000),"0%")&amp;")"</f>
        <v>4 (8%)</v>
      </c>
      <c r="C105" s="50" t="str">
        <f>COUNTIF('2. Youth-Level Data'!$AN$4:$AN$1000, "=2")&amp;" ("&amp;TEXT(COUNTIF('2. Youth-Level Data'!$AN$4:$AN$1000, "=2")/COUNTA('2. Youth-Level Data'!$AN$4:$AN$1000),"0%")&amp;")"</f>
        <v>12 (25%)</v>
      </c>
      <c r="D105" s="50" t="str">
        <f>COUNTIF('2. Youth-Level Data'!$AN$4:$AN$1000, "=3")&amp;" ("&amp;TEXT(COUNTIF('2. Youth-Level Data'!$AN$4:$AN$1000, "=3")/COUNTA('2. Youth-Level Data'!$AN$4:$AN$1000),"0%")&amp;")"</f>
        <v>13 (27%)</v>
      </c>
      <c r="E105" s="50" t="str">
        <f>COUNTIF('2. Youth-Level Data'!$AN$4:$AN$1000, "=4")&amp;" ("&amp;TEXT(COUNTIF('2. Youth-Level Data'!$AN$4:$AN$1000, "=4")/COUNTA('2. Youth-Level Data'!$AN$4:$AN$1000),"0%")&amp;")"</f>
        <v>19 (40%)</v>
      </c>
      <c r="F105" s="33">
        <f>COUNTA('2. Youth-Level Data'!$AN$4:$AN$1000)</f>
        <v>48</v>
      </c>
      <c r="G105" s="33">
        <f>MIN('2. Youth-Level Data'!$AN$4:$AN$1000)</f>
        <v>1</v>
      </c>
      <c r="H105" s="33">
        <f>MAX('2. Youth-Level Data'!$AN$4:$AN$1000)</f>
        <v>4</v>
      </c>
      <c r="I105" s="34">
        <f>AVERAGE('2. Youth-Level Data'!$AN$4:$AN$1000)</f>
        <v>2.9791666666666665</v>
      </c>
      <c r="J105" s="34">
        <f>STDEVA('2. Youth-Level Data'!$AN$4:$AN$1000)</f>
        <v>0.99977834422868594</v>
      </c>
    </row>
    <row r="106" spans="1:10" ht="29.25" customHeight="1">
      <c r="A106" s="51" t="s">
        <v>126</v>
      </c>
      <c r="B106" s="50" t="str">
        <f>COUNTIF('2. Youth-Level Data'!$AO$4:$AO$1000, "=1")&amp;" ("&amp;TEXT(COUNTIF('2. Youth-Level Data'!$AO$4:$AO$1000, "=1")/COUNTA('2. Youth-Level Data'!$AO$4:$AO$1000),"0%")&amp;")"</f>
        <v>4 (8%)</v>
      </c>
      <c r="C106" s="50" t="str">
        <f>COUNTIF('2. Youth-Level Data'!$AO$4:$AO$1000, "=2")&amp;" ("&amp;TEXT(COUNTIF('2. Youth-Level Data'!$AO$4:$AO$1000, "=2")/COUNTA('2. Youth-Level Data'!$AO$4:$AO$1000),"0%")&amp;")"</f>
        <v>13 (27%)</v>
      </c>
      <c r="D106" s="50" t="str">
        <f>COUNTIF('2. Youth-Level Data'!$AO$4:$AO$1000, "=3")&amp;" ("&amp;TEXT(COUNTIF('2. Youth-Level Data'!$AO$4:$AO$1000, "=3")/COUNTA('2. Youth-Level Data'!$AO$4:$AO$1000),"0%")&amp;")"</f>
        <v>16 (33%)</v>
      </c>
      <c r="E106" s="50" t="str">
        <f>COUNTIF('2. Youth-Level Data'!$AO$4:$AO$1000, "=4")&amp;" ("&amp;TEXT(COUNTIF('2. Youth-Level Data'!$AO$4:$AO$1000, "=4")/COUNTA('2. Youth-Level Data'!$AO$4:$AO$1000),"0%")&amp;")"</f>
        <v>15 (31%)</v>
      </c>
      <c r="F106" s="33">
        <f>COUNTA('2. Youth-Level Data'!$AO$4:$AO$1000)</f>
        <v>48</v>
      </c>
      <c r="G106" s="33">
        <f>MIN('2. Youth-Level Data'!$AO$4:$AO$1000)</f>
        <v>1</v>
      </c>
      <c r="H106" s="33">
        <f>MAX('2. Youth-Level Data'!$AO$4:$AO$1000)</f>
        <v>4</v>
      </c>
      <c r="I106" s="34">
        <f>AVERAGE('2. Youth-Level Data'!$AO$4:$AO$1000)</f>
        <v>2.875</v>
      </c>
      <c r="J106" s="34">
        <f>STDEVA('2. Youth-Level Data'!$AO$4:$AO$1000)</f>
        <v>0.95927721017307965</v>
      </c>
    </row>
    <row r="107" spans="1:10" ht="31.5" customHeight="1">
      <c r="A107" s="49" t="s">
        <v>129</v>
      </c>
      <c r="B107" s="50" t="str">
        <f>COUNTIF('2. Youth-Level Data'!$AY$4:$AY$1000, "=1")&amp;" ("&amp;TEXT(COUNTIF('2. Youth-Level Data'!$AY$4:$AY$1000, "=1")/COUNTA('2. Youth-Level Data'!$AY$4:$AY$1000),"0%")&amp;")"</f>
        <v>10 (21%)</v>
      </c>
      <c r="C107" s="50" t="str">
        <f>COUNTIF('2. Youth-Level Data'!$AY$4:$AY$1000, "=2")&amp;" ("&amp;TEXT(COUNTIF('2. Youth-Level Data'!$AY$4:$AY$1000, "=2")/COUNTA('2. Youth-Level Data'!$AY$4:$AY$1000),"0%")&amp;")"</f>
        <v>18 (38%)</v>
      </c>
      <c r="D107" s="50" t="str">
        <f>COUNTIF('2. Youth-Level Data'!$AY$4:$AY$1000, "=3")&amp;" ("&amp;TEXT(COUNTIF('2. Youth-Level Data'!$AY$4:$AY$1000, "=3")/COUNTA('2. Youth-Level Data'!$AY$4:$AY$1000),"0%")&amp;")"</f>
        <v>12 (25%)</v>
      </c>
      <c r="E107" s="50" t="str">
        <f>COUNTIF('2. Youth-Level Data'!$AY$4:$AY$1000, "=4")&amp;" ("&amp;TEXT(COUNTIF('2. Youth-Level Data'!$AY$4:$AY$1000, "=4")/COUNTA('2. Youth-Level Data'!$AY$4:$AY$1000),"0%")&amp;")"</f>
        <v>8 (17%)</v>
      </c>
      <c r="F107" s="33">
        <f>COUNTA('2. Youth-Level Data'!$AY$4:$AY$1000)</f>
        <v>48</v>
      </c>
      <c r="G107" s="33">
        <f>MIN('2. Youth-Level Data'!$AY$4:$AY$1000)</f>
        <v>1</v>
      </c>
      <c r="H107" s="33">
        <f>MAX('2. Youth-Level Data'!$AY$4:$AY$1000)</f>
        <v>4</v>
      </c>
      <c r="I107" s="34">
        <f>AVERAGE('2. Youth-Level Data'!$AY$4:$AY$1000)</f>
        <v>2.375</v>
      </c>
      <c r="J107" s="34">
        <f>STDEVA('2. Youth-Level Data'!$AY$4:$AY$1000)</f>
        <v>1.0026560471747876</v>
      </c>
    </row>
    <row r="108" spans="1:10" ht="32.25" customHeight="1">
      <c r="A108" s="49" t="s">
        <v>132</v>
      </c>
      <c r="B108" s="50" t="str">
        <f>COUNTIF('2. Youth-Level Data'!$BA$4:$BA$1000, "=1")&amp;" ("&amp;TEXT(COUNTIF('2. Youth-Level Data'!$BA$4:$BA$1000, "=1")/COUNTA('2. Youth-Level Data'!$BA$4:$BA$1000),"0%")&amp;")"</f>
        <v>6 (13%)</v>
      </c>
      <c r="C108" s="50" t="str">
        <f>COUNTIF('2. Youth-Level Data'!$BA$4:$BA$1000, "=2")&amp;" ("&amp;TEXT(COUNTIF('2. Youth-Level Data'!$BA$4:$BA$1000, "=2")/COUNTA('2. Youth-Level Data'!$BA$4:$BA$1000),"0%")&amp;")"</f>
        <v>11 (23%)</v>
      </c>
      <c r="D108" s="50" t="str">
        <f>COUNTIF('2. Youth-Level Data'!$BA$4:$BA$1000, "=3")&amp;" ("&amp;TEXT(COUNTIF('2. Youth-Level Data'!$BA$4:$BA$1000, "=3")/COUNTA('2. Youth-Level Data'!$BA$4:$BA$1000),"0%")&amp;")"</f>
        <v>15 (31%)</v>
      </c>
      <c r="E108" s="50" t="str">
        <f>COUNTIF('2. Youth-Level Data'!$BA$4:$BA$1000, "=4")&amp;" ("&amp;TEXT(COUNTIF('2. Youth-Level Data'!$BA$4:$BA$1000, "=4")/COUNTA('2. Youth-Level Data'!$BA$4:$BA$1000),"0%")&amp;")"</f>
        <v>16 (33%)</v>
      </c>
      <c r="F108" s="33">
        <f>COUNTA('2. Youth-Level Data'!$BA$4:$BA$1000)</f>
        <v>48</v>
      </c>
      <c r="G108" s="33">
        <f>MIN('2. Youth-Level Data'!$BA$4:$BA$1000)</f>
        <v>1</v>
      </c>
      <c r="H108" s="33">
        <f>MAX('2. Youth-Level Data'!$BA$4:$BA$1000)</f>
        <v>4</v>
      </c>
      <c r="I108" s="34">
        <f>AVERAGE('2. Youth-Level Data'!$BA$4:$BA$1000)</f>
        <v>2.8541666666666665</v>
      </c>
      <c r="J108" s="34">
        <f>STDEVA('2. Youth-Level Data'!$BA$4:$BA$1000)</f>
        <v>1.0312063444445518</v>
      </c>
    </row>
    <row r="109" spans="1:10" ht="36" customHeight="1">
      <c r="A109" s="49" t="s">
        <v>135</v>
      </c>
      <c r="B109" s="50" t="str">
        <f>COUNTIF('2. Youth-Level Data'!$AT$4:$AT$1000, "=1")&amp;" ("&amp;TEXT(COUNTIF('2. Youth-Level Data'!$AT$4:$AT$1000, "=1")/COUNTA('2. Youth-Level Data'!$AT$4:$AT$1000),"0%")&amp;")"</f>
        <v>4 (8%)</v>
      </c>
      <c r="C109" s="50" t="str">
        <f>COUNTIF('2. Youth-Level Data'!$AT$4:$AT$1000, "=2")&amp;" ("&amp;TEXT(COUNTIF('2. Youth-Level Data'!$AT$4:$AT$1000, "=2")/COUNTA('2. Youth-Level Data'!$AT$4:$AT$1000),"0%")&amp;")"</f>
        <v>4 (8%)</v>
      </c>
      <c r="D109" s="50" t="str">
        <f>COUNTIF('2. Youth-Level Data'!$AT$4:$AT$1000, "=3")&amp;" ("&amp;TEXT(COUNTIF('2. Youth-Level Data'!$AT$4:$AT$1000, "=3")/COUNTA('2. Youth-Level Data'!$AT$4:$AT$1000),"0%")&amp;")"</f>
        <v>23 (48%)</v>
      </c>
      <c r="E109" s="50" t="str">
        <f>COUNTIF('2. Youth-Level Data'!$AT$4:$AT$1000, "=4")&amp;" ("&amp;TEXT(COUNTIF('2. Youth-Level Data'!$AT$4:$AT$1000, "=4")/COUNTA('2. Youth-Level Data'!$AT$4:$AT$1000),"0%")&amp;")"</f>
        <v>17 (35%)</v>
      </c>
      <c r="F109" s="33">
        <f>COUNTA('2. Youth-Level Data'!$AT$4:$AT$1000)</f>
        <v>48</v>
      </c>
      <c r="G109" s="33">
        <f>MIN('2. Youth-Level Data'!$AT$4:$AT$1000)</f>
        <v>1</v>
      </c>
      <c r="H109" s="33">
        <f>MAX('2. Youth-Level Data'!$AT$4:$AT$1000)</f>
        <v>4</v>
      </c>
      <c r="I109" s="34">
        <f>AVERAGE('2. Youth-Level Data'!$AT$4:$AT$1000)</f>
        <v>3.1041666666666665</v>
      </c>
      <c r="J109" s="34">
        <f>STDEVA('2. Youth-Level Data'!$AT$4:$AT$1000)</f>
        <v>0.88099516586046256</v>
      </c>
    </row>
    <row r="110" spans="1:10" ht="33" customHeight="1">
      <c r="A110" s="112" t="s">
        <v>239</v>
      </c>
      <c r="B110" s="74"/>
      <c r="C110" s="74"/>
      <c r="D110" s="74"/>
      <c r="E110" s="74"/>
      <c r="F110" s="74"/>
      <c r="G110" s="74"/>
      <c r="H110" s="74"/>
      <c r="I110" s="74"/>
      <c r="J110" s="75"/>
    </row>
    <row r="111" spans="1:10" ht="14.25" customHeight="1">
      <c r="A111" s="76" t="str">
        <f>"Mean Scale Score: "&amp;TEXT(AVERAGE('2. Youth-Level Data'!$BT$4:$BT$1000),"0.00")</f>
        <v>Mean Scale Score: 2.29</v>
      </c>
      <c r="B111" s="77"/>
      <c r="C111" s="77"/>
      <c r="D111" s="77"/>
      <c r="E111" s="77"/>
      <c r="F111" s="77"/>
      <c r="G111" s="77"/>
      <c r="H111" s="77"/>
      <c r="I111" s="77"/>
      <c r="J111" s="78"/>
    </row>
    <row r="112" spans="1:10" ht="31.5" customHeight="1">
      <c r="A112" s="51" t="s">
        <v>165</v>
      </c>
      <c r="B112" s="50" t="str">
        <f>COUNTIF('2. Youth-Level Data'!$AQ$4:$AQ$1000, "=1")&amp;" ("&amp;TEXT(COUNTIF('2. Youth-Level Data'!$AQ$4:$AQ$1000, "=1")/COUNTA('2. Youth-Level Data'!$AQ$4:$AQ$1000),"0%")&amp;")"</f>
        <v>4 (8%)</v>
      </c>
      <c r="C112" s="50" t="str">
        <f>COUNTIF('2. Youth-Level Data'!$AQ$4:$AQ$1000, "=2")&amp;" ("&amp;TEXT(COUNTIF('2. Youth-Level Data'!$AQ$4:$AQ$1000, "=2")/COUNTA('2. Youth-Level Data'!$AQ$4:$AQ$1000),"0%")&amp;")"</f>
        <v>12 (25%)</v>
      </c>
      <c r="D112" s="50" t="str">
        <f>COUNTIF('2. Youth-Level Data'!$AQ$4:$AQ$1000, "=3")&amp;" ("&amp;TEXT(COUNTIF('2. Youth-Level Data'!$AQ$4:$AQ$1000, "=3")/COUNTA('2. Youth-Level Data'!$AQ$4:$AQ$1000),"0%")&amp;")"</f>
        <v>12 (25%)</v>
      </c>
      <c r="E112" s="50" t="str">
        <f>COUNTIF('2. Youth-Level Data'!$AQ$4:$AQ$1000, "=4")&amp;" ("&amp;TEXT(COUNTIF('2. Youth-Level Data'!$AQ$4:$AQ$1000, "=4")/COUNTA('2. Youth-Level Data'!$AQ$4:$AQ$1000),"0%")&amp;")"</f>
        <v>20 (42%)</v>
      </c>
      <c r="F112" s="33">
        <f>COUNTA('2. Youth-Level Data'!$AQ$4:$AQ$1000)</f>
        <v>48</v>
      </c>
      <c r="G112" s="33">
        <f>MIN('2. Youth-Level Data'!$AQ$4:$AQ$1000)</f>
        <v>1</v>
      </c>
      <c r="H112" s="33">
        <f>MAX('2. Youth-Level Data'!$AQ$4:$AQ$1000)</f>
        <v>4</v>
      </c>
      <c r="I112" s="34">
        <f>AVERAGE('2. Youth-Level Data'!$AQ$4:$AQ$1000)</f>
        <v>3</v>
      </c>
      <c r="J112" s="34">
        <f>STDEVA('2. Youth-Level Data'!$AQ$4:$AQ$1000)</f>
        <v>1.0105823052798226</v>
      </c>
    </row>
    <row r="113" spans="1:10" ht="29.25" customHeight="1">
      <c r="A113" s="49" t="s">
        <v>168</v>
      </c>
      <c r="B113" s="50" t="str">
        <f>COUNTIF('2. Youth-Level Data'!$BC$4:$BC$1000, "=1")&amp;" ("&amp;TEXT(COUNTIF('2. Youth-Level Data'!$BC$4:$BC$1000, "=1")/COUNTA('2. Youth-Level Data'!$BC$4:$BC$1000),"0%")&amp;")"</f>
        <v>6 (13%)</v>
      </c>
      <c r="C113" s="50" t="str">
        <f>COUNTIF('2. Youth-Level Data'!$BC$4:$BC$1000, "=2")&amp;" ("&amp;TEXT(COUNTIF('2. Youth-Level Data'!$BC$4:$BC$1000, "=2")/COUNTA('2. Youth-Level Data'!$BC$4:$BC$1000),"0%")&amp;")"</f>
        <v>10 (21%)</v>
      </c>
      <c r="D113" s="50" t="str">
        <f>COUNTIF('2. Youth-Level Data'!$BC$4:$BC$1000, "=3")&amp;" ("&amp;TEXT(COUNTIF('2. Youth-Level Data'!$BC$4:$BC$1000, "=3")/COUNTA('2. Youth-Level Data'!$BC$4:$BC$1000),"0%")&amp;")"</f>
        <v>17 (35%)</v>
      </c>
      <c r="E113" s="50" t="str">
        <f>COUNTIF('2. Youth-Level Data'!$BC$4:$BC$1000, "=4")&amp;" ("&amp;TEXT(COUNTIF('2. Youth-Level Data'!$BC$4:$BC$1000, "=4")/COUNTA('2. Youth-Level Data'!$BC$4:$BC$1000),"0%")&amp;")"</f>
        <v>15 (31%)</v>
      </c>
      <c r="F113" s="33">
        <f>COUNTA('2. Youth-Level Data'!$BC$4:$BC$1000)</f>
        <v>48</v>
      </c>
      <c r="G113" s="33">
        <f>MIN('2. Youth-Level Data'!$BC$4:$BC$1000)</f>
        <v>1</v>
      </c>
      <c r="H113" s="33">
        <f>MAX('2. Youth-Level Data'!$BC$4:$BC$1000)</f>
        <v>4</v>
      </c>
      <c r="I113" s="34">
        <f>AVERAGE('2. Youth-Level Data'!$BC$4:$BC$1000)</f>
        <v>2.8541666666666665</v>
      </c>
      <c r="J113" s="34">
        <f>STDEVA('2. Youth-Level Data'!$BC$4:$BC$1000)</f>
        <v>1.0103629710818454</v>
      </c>
    </row>
    <row r="114" spans="1:10" ht="29.25" customHeight="1">
      <c r="A114" s="49" t="s">
        <v>171</v>
      </c>
      <c r="B114" s="50" t="str">
        <f>COUNTIF('2. Youth-Level Data'!$BE$4:$BE$1000, "=1")&amp;" ("&amp;TEXT(COUNTIF('2. Youth-Level Data'!$BE$4:$BE$1000, "=1")/COUNTA('2. Youth-Level Data'!$BE$4:$BE$1000),"0%")&amp;")"</f>
        <v>6 (13%)</v>
      </c>
      <c r="C114" s="50" t="str">
        <f>COUNTIF('2. Youth-Level Data'!$BE$4:$BE$1000, "=2")&amp;" ("&amp;TEXT(COUNTIF('2. Youth-Level Data'!$BE$4:$BE$1000, "=2")/COUNTA('2. Youth-Level Data'!$BE$4:$BE$1000),"0%")&amp;")"</f>
        <v>11 (23%)</v>
      </c>
      <c r="D114" s="50" t="str">
        <f>COUNTIF('2. Youth-Level Data'!$BE$4:$BE$1000, "=3")&amp;" ("&amp;TEXT(COUNTIF('2. Youth-Level Data'!$BE$4:$BE$1000, "=3")/COUNTA('2. Youth-Level Data'!$BE$4:$BE$1000),"0%")&amp;")"</f>
        <v>16 (33%)</v>
      </c>
      <c r="E114" s="50" t="str">
        <f>COUNTIF('2. Youth-Level Data'!$BE$4:$BE$1000, "=4")&amp;" ("&amp;TEXT(COUNTIF('2. Youth-Level Data'!$BE$4:$BE$1000, "=4")/COUNTA('2. Youth-Level Data'!$BE$4:$BE$1000),"0%")&amp;")"</f>
        <v>15 (31%)</v>
      </c>
      <c r="F114" s="33">
        <f>COUNTA('2. Youth-Level Data'!$BE$4:$BE$1000)</f>
        <v>48</v>
      </c>
      <c r="G114" s="33">
        <f>MIN('2. Youth-Level Data'!$BE$4:$BE$1000)</f>
        <v>1</v>
      </c>
      <c r="H114" s="33">
        <f>MAX('2. Youth-Level Data'!$BE$4:$BE$1000)</f>
        <v>4</v>
      </c>
      <c r="I114" s="34">
        <f>AVERAGE('2. Youth-Level Data'!$BE$4:$BE$1000)</f>
        <v>2.8333333333333335</v>
      </c>
      <c r="J114" s="34">
        <f>STDEVA('2. Youth-Level Data'!$BE$4:$BE$1000)</f>
        <v>1.0175760378997738</v>
      </c>
    </row>
    <row r="115" spans="1:10" ht="29.25" customHeight="1">
      <c r="A115" s="49" t="s">
        <v>174</v>
      </c>
      <c r="B115" s="50" t="str">
        <f>COUNTIF('2. Youth-Level Data'!$AU$4:$AU$1000, "=1")&amp;" ("&amp;TEXT(COUNTIF('2. Youth-Level Data'!$AU$4:$AU$1000, "=1")/COUNTA('2. Youth-Level Data'!$AU$4:$AU$1000),"0%")&amp;")"</f>
        <v>4 (8%)</v>
      </c>
      <c r="C115" s="50" t="str">
        <f>COUNTIF('2. Youth-Level Data'!$AU$4:$AU$1000, "=2")&amp;" ("&amp;TEXT(COUNTIF('2. Youth-Level Data'!$AU$4:$AU$1000, "=2")/COUNTA('2. Youth-Level Data'!$AU$4:$AU$1000),"0%")&amp;")"</f>
        <v>12 (25%)</v>
      </c>
      <c r="D115" s="50" t="str">
        <f>COUNTIF('2. Youth-Level Data'!$AU$4:$AU$1000, "=3")&amp;" ("&amp;TEXT(COUNTIF('2. Youth-Level Data'!$AU$4:$AU$1000, "=3")/COUNTA('2. Youth-Level Data'!$AU$4:$AU$1000),"0%")&amp;")"</f>
        <v>13 (27%)</v>
      </c>
      <c r="E115" s="50" t="str">
        <f>COUNTIF('2. Youth-Level Data'!$AU$4:$AU$1000, "=4")&amp;" ("&amp;TEXT(COUNTIF('2. Youth-Level Data'!$AU$4:$AU$1000, "=4")/COUNTA('2. Youth-Level Data'!$AU$4:$AU$1000),"0%")&amp;")"</f>
        <v>19 (40%)</v>
      </c>
      <c r="F115" s="33">
        <f>COUNTA('2. Youth-Level Data'!$AU$4:$AU$1000)</f>
        <v>48</v>
      </c>
      <c r="G115" s="33">
        <f>MIN('2. Youth-Level Data'!$AU$4:$AU$1000)</f>
        <v>1</v>
      </c>
      <c r="H115" s="33">
        <f>MAX('2. Youth-Level Data'!$AU$4:$AU$1000)</f>
        <v>4</v>
      </c>
      <c r="I115" s="34">
        <f>AVERAGE('2. Youth-Level Data'!$AU$4:$AU$1000)</f>
        <v>2.9791666666666665</v>
      </c>
      <c r="J115" s="34">
        <f>STDEVA('2. Youth-Level Data'!$AU$4:$AU$1000)</f>
        <v>0.99977834422868594</v>
      </c>
    </row>
    <row r="116" spans="1:10" ht="29.25" customHeight="1">
      <c r="A116" s="49" t="s">
        <v>177</v>
      </c>
      <c r="B116" s="50" t="str">
        <f>COUNTIF('2. Youth-Level Data'!$AS$4:$AS$1000, "=1")&amp;" ("&amp;TEXT(COUNTIF('2. Youth-Level Data'!$AS$4:$AS$1000, "=1")/COUNTA('2. Youth-Level Data'!$AS$4:$AS$1000),"0%")&amp;")"</f>
        <v>4 (8%)</v>
      </c>
      <c r="C116" s="50" t="str">
        <f>COUNTIF('2. Youth-Level Data'!$AS$4:$AS$1000, "=2")&amp;" ("&amp;TEXT(COUNTIF('2. Youth-Level Data'!$AS$4:$AS$1000, "=2")/COUNTA('2. Youth-Level Data'!$AS$4:$AS$1000),"0%")&amp;")"</f>
        <v>12 (25%)</v>
      </c>
      <c r="D116" s="50" t="str">
        <f>COUNTIF('2. Youth-Level Data'!$AS$4:$AS$1000, "=3")&amp;" ("&amp;TEXT(COUNTIF('2. Youth-Level Data'!$AS$4:$AS$1000, "=3")/COUNTA('2. Youth-Level Data'!$AS$4:$AS$1000),"0%")&amp;")"</f>
        <v>13 (27%)</v>
      </c>
      <c r="E116" s="50" t="str">
        <f>COUNTIF('2. Youth-Level Data'!$AS$4:$AS$1000, "=4")&amp;" ("&amp;TEXT(COUNTIF('2. Youth-Level Data'!$AS$4:$AS$1000, "=4")/COUNTA('2. Youth-Level Data'!$AS$4:$AS$1000),"0%")&amp;")"</f>
        <v>19 (40%)</v>
      </c>
      <c r="F116" s="33">
        <f>COUNTA('2. Youth-Level Data'!$AS$4:$AS$1000)</f>
        <v>48</v>
      </c>
      <c r="G116" s="33">
        <f>MIN('2. Youth-Level Data'!$AS$4:$AS$1000)</f>
        <v>1</v>
      </c>
      <c r="H116" s="33">
        <f>MAX('2. Youth-Level Data'!$AS$4:$AS$1000)</f>
        <v>4</v>
      </c>
      <c r="I116" s="34">
        <f>AVERAGE('2. Youth-Level Data'!$AS$4:$AS$1000)</f>
        <v>2.9791666666666665</v>
      </c>
      <c r="J116" s="34">
        <f>STDEVA('2. Youth-Level Data'!$AS$4:$AS$1000)</f>
        <v>0.99977834422868594</v>
      </c>
    </row>
    <row r="117" spans="1:10" ht="29.25" customHeight="1">
      <c r="A117" s="49" t="s">
        <v>180</v>
      </c>
      <c r="B117" s="50" t="str">
        <f>COUNTIF('2. Youth-Level Data'!$AX$4:$AX$1000, "=1")&amp;" ("&amp;TEXT(COUNTIF('2. Youth-Level Data'!$AX$4:$AX$1000, "=1")/COUNTA('2. Youth-Level Data'!$AX$4:$AX$1000),"0%")&amp;")"</f>
        <v>4 (8%)</v>
      </c>
      <c r="C117" s="50" t="str">
        <f>COUNTIF('2. Youth-Level Data'!$AX$4:$AX$1000, "=2")&amp;" ("&amp;TEXT(COUNTIF('2. Youth-Level Data'!$AX$4:$AX$1000, "=2")/COUNTA('2. Youth-Level Data'!$AX$4:$AX$1000),"0%")&amp;")"</f>
        <v>13 (27%)</v>
      </c>
      <c r="D117" s="50" t="str">
        <f>COUNTIF('2. Youth-Level Data'!$AX$4:$AX$1000, "=3")&amp;" ("&amp;TEXT(COUNTIF('2. Youth-Level Data'!$AX$4:$AX$1000, "=3")/COUNTA('2. Youth-Level Data'!$AX$4:$AX$1000),"0%")&amp;")"</f>
        <v>12 (25%)</v>
      </c>
      <c r="E117" s="50" t="str">
        <f>COUNTIF('2. Youth-Level Data'!$AX$4:$AX$1000, "=4")&amp;" ("&amp;TEXT(COUNTIF('2. Youth-Level Data'!$AX$4:$AX$1000, "=4")/COUNTA('2. Youth-Level Data'!$AX$4:$AX$1000),"0%")&amp;")"</f>
        <v>19 (40%)</v>
      </c>
      <c r="F117" s="33">
        <f>COUNTA('2. Youth-Level Data'!$AX$4:$AX$1000)</f>
        <v>48</v>
      </c>
      <c r="G117" s="33">
        <f>MIN('2. Youth-Level Data'!$AX$4:$AX$1000)</f>
        <v>1</v>
      </c>
      <c r="H117" s="33">
        <f>MAX('2. Youth-Level Data'!$AX$4:$AX$1000)</f>
        <v>4</v>
      </c>
      <c r="I117" s="34">
        <f>AVERAGE('2. Youth-Level Data'!$AX$4:$AX$1000)</f>
        <v>2.9583333333333335</v>
      </c>
      <c r="J117" s="34">
        <f>STDEVA('2. Youth-Level Data'!$AX$4:$AX$1000)</f>
        <v>1.0097046826172944</v>
      </c>
    </row>
    <row r="118" spans="1:10" ht="33" customHeight="1">
      <c r="A118" s="57" t="s">
        <v>183</v>
      </c>
      <c r="B118" s="58" t="str">
        <f>COUNTIF('2. Youth-Level Data'!$AP$4:$AP$1000, "=1")&amp;" ("&amp;TEXT(COUNTIF('2. Youth-Level Data'!$AP$4:$AP$1000, "=1")/COUNTA('2. Youth-Level Data'!$AP$4:$AP$1000),"0%")&amp;")"</f>
        <v>4 (8%)</v>
      </c>
      <c r="C118" s="58" t="str">
        <f>COUNTIF('2. Youth-Level Data'!$AP$4:$AP$1000, "=2")&amp;" ("&amp;TEXT(COUNTIF('2. Youth-Level Data'!$AP$4:$AP$1000, "=2")/COUNTA('2. Youth-Level Data'!$AP$4:$AP$1000),"0%")&amp;")"</f>
        <v>12 (25%)</v>
      </c>
      <c r="D118" s="58" t="str">
        <f>COUNTIF('2. Youth-Level Data'!$AP$4:$AP$1000, "=3")&amp;" ("&amp;TEXT(COUNTIF('2. Youth-Level Data'!$AP$4:$AP$1000, "=3")/COUNTA('2. Youth-Level Data'!$AP$4:$AP$1000),"0%")&amp;")"</f>
        <v>13 (27%)</v>
      </c>
      <c r="E118" s="58" t="str">
        <f>COUNTIF('2. Youth-Level Data'!$AP$4:$AP$1000, "=4")&amp;" ("&amp;TEXT(COUNTIF('2. Youth-Level Data'!$AP$4:$AP$1000, "=4")/COUNTA('2. Youth-Level Data'!$AP$4:$AP$1000),"0%")&amp;")"</f>
        <v>19 (40%)</v>
      </c>
      <c r="F118" s="59">
        <f>COUNTA('2. Youth-Level Data'!$AP$4:$AP$1000)</f>
        <v>48</v>
      </c>
      <c r="G118" s="59">
        <f>MIN('2. Youth-Level Data'!$AP$4:$AP$1000)</f>
        <v>1</v>
      </c>
      <c r="H118" s="59">
        <f>MAX('2. Youth-Level Data'!$AP$4:$AP$1000)</f>
        <v>4</v>
      </c>
      <c r="I118" s="60">
        <f>AVERAGE('2. Youth-Level Data'!$AP$4:$AP$1000)</f>
        <v>2.9791666666666665</v>
      </c>
      <c r="J118" s="60">
        <f>STDEVA('2. Youth-Level Data'!$AP$4:$AP$1000)</f>
        <v>0.99977834422868594</v>
      </c>
    </row>
    <row r="119" spans="1:10" ht="33" customHeight="1">
      <c r="A119" s="87" t="s">
        <v>236</v>
      </c>
      <c r="B119" s="87"/>
      <c r="C119" s="87"/>
      <c r="D119" s="87"/>
      <c r="E119" s="87"/>
      <c r="F119" s="87"/>
      <c r="G119" s="87"/>
      <c r="H119" s="87"/>
      <c r="I119" s="87"/>
      <c r="J119" s="87"/>
    </row>
    <row r="120" spans="1:10" ht="33" customHeight="1">
      <c r="A120" s="56"/>
      <c r="B120" s="88" t="s">
        <v>237</v>
      </c>
      <c r="C120" s="89"/>
      <c r="D120" s="89"/>
      <c r="E120" s="89"/>
      <c r="F120" s="90"/>
      <c r="G120" s="88" t="s">
        <v>218</v>
      </c>
      <c r="H120" s="89"/>
      <c r="I120" s="89"/>
      <c r="J120" s="90"/>
    </row>
    <row r="121" spans="1:10" ht="31.5" customHeight="1">
      <c r="A121" s="44" t="s">
        <v>219</v>
      </c>
      <c r="B121" s="45" t="s">
        <v>220</v>
      </c>
      <c r="C121" s="46" t="s">
        <v>221</v>
      </c>
      <c r="D121" s="47" t="s">
        <v>222</v>
      </c>
      <c r="E121" s="46" t="s">
        <v>223</v>
      </c>
      <c r="F121" s="48" t="s">
        <v>224</v>
      </c>
      <c r="G121" s="46" t="s">
        <v>225</v>
      </c>
      <c r="H121" s="46" t="s">
        <v>226</v>
      </c>
      <c r="I121" s="46" t="s">
        <v>227</v>
      </c>
      <c r="J121" s="46" t="s">
        <v>228</v>
      </c>
    </row>
    <row r="122" spans="1:10" ht="31.5" customHeight="1">
      <c r="A122" s="73" t="s">
        <v>240</v>
      </c>
      <c r="B122" s="74"/>
      <c r="C122" s="74"/>
      <c r="D122" s="74"/>
      <c r="E122" s="74"/>
      <c r="F122" s="74"/>
      <c r="G122" s="74"/>
      <c r="H122" s="74"/>
      <c r="I122" s="74"/>
      <c r="J122" s="75"/>
    </row>
    <row r="123" spans="1:10" ht="18.75" customHeight="1">
      <c r="A123" s="76" t="str">
        <f>"Mean Scale Score: "&amp;TEXT(AVERAGE('2. Youth-Level Data'!$BR$4:$BR$1000),"0.00")</f>
        <v>Mean Scale Score: 2.46</v>
      </c>
      <c r="B123" s="77"/>
      <c r="C123" s="77"/>
      <c r="D123" s="77"/>
      <c r="E123" s="77"/>
      <c r="F123" s="77"/>
      <c r="G123" s="77"/>
      <c r="H123" s="77"/>
      <c r="I123" s="77"/>
      <c r="J123" s="78"/>
    </row>
    <row r="124" spans="1:10" ht="29.25" customHeight="1">
      <c r="A124" s="49" t="s">
        <v>138</v>
      </c>
      <c r="B124" s="50" t="str">
        <f>COUNTIF('2. Youth-Level Data'!$BF$4:$BF$1000, "=1")&amp;" ("&amp;TEXT(COUNTIF('2. Youth-Level Data'!$BF$4:$BF$1000, "=1")/COUNTA('2. Youth-Level Data'!$BF$4:$BF$1000),"0%")&amp;")"</f>
        <v>3 (6%)</v>
      </c>
      <c r="C124" s="50" t="str">
        <f>COUNTIF('2. Youth-Level Data'!$BF$4:$BF$1000, "=2")&amp;" ("&amp;TEXT(COUNTIF('2. Youth-Level Data'!$BF$4:$BF$1000, "=2")/COUNTA('2. Youth-Level Data'!$BF$4:$BF$1000),"0%")&amp;")"</f>
        <v>5 (10%)</v>
      </c>
      <c r="D124" s="50" t="str">
        <f>COUNTIF('2. Youth-Level Data'!$BF$4:$BF$1000, "=3")&amp;" ("&amp;TEXT(COUNTIF('2. Youth-Level Data'!$BF$4:$BF$1000, "=3")/COUNTA('2. Youth-Level Data'!$BF$4:$BF$1000),"0%")&amp;")"</f>
        <v>14 (29%)</v>
      </c>
      <c r="E124" s="50" t="str">
        <f>COUNTIF('2. Youth-Level Data'!$BF$4:$BF$1000, "=4")&amp;" ("&amp;TEXT(COUNTIF('2. Youth-Level Data'!$BF$4:$BF$1000, "=4")/COUNTA('2. Youth-Level Data'!$BF$4:$BF$1000),"0%")&amp;")"</f>
        <v>26 (54%)</v>
      </c>
      <c r="F124" s="33">
        <f>COUNTA('2. Youth-Level Data'!$BF$4:$BF$1000)</f>
        <v>48</v>
      </c>
      <c r="G124" s="33">
        <f>MIN('2. Youth-Level Data'!$BF$4:$BF$1000)</f>
        <v>1</v>
      </c>
      <c r="H124" s="33">
        <f>MAX('2. Youth-Level Data'!$BF$4:$BF$1000)</f>
        <v>4</v>
      </c>
      <c r="I124" s="34">
        <f>AVERAGE('2. Youth-Level Data'!$BF$4:$BF$1000)</f>
        <v>3.3125</v>
      </c>
      <c r="J124" s="34">
        <f>STDEVA('2. Youth-Level Data'!$BF$4:$BF$1000)</f>
        <v>0.90286188006144386</v>
      </c>
    </row>
    <row r="125" spans="1:10" ht="29.25" customHeight="1">
      <c r="A125" s="49" t="s">
        <v>141</v>
      </c>
      <c r="B125" s="50" t="str">
        <f>COUNTIF('2. Youth-Level Data'!$AV$4:$AV$1000, "=1")&amp;" ("&amp;TEXT(COUNTIF('2. Youth-Level Data'!$AV$4:$AV$1000, "=1")/COUNTA('2. Youth-Level Data'!$AV$4:$AV$1000),"0%")&amp;")"</f>
        <v>2 (4%)</v>
      </c>
      <c r="C125" s="50" t="str">
        <f>COUNTIF('2. Youth-Level Data'!$AV$4:$AV$1000, "=2")&amp;" ("&amp;TEXT(COUNTIF('2. Youth-Level Data'!$AV$4:$AV$1000, "=2")/COUNTA('2. Youth-Level Data'!$AV$4:$AV$1000),"0%")&amp;")"</f>
        <v>10 (21%)</v>
      </c>
      <c r="D125" s="50" t="str">
        <f>COUNTIF('2. Youth-Level Data'!$AV$4:$AV$1000, "=3")&amp;" ("&amp;TEXT(COUNTIF('2. Youth-Level Data'!$AV$4:$AV$1000, "=3")/COUNTA('2. Youth-Level Data'!$AV$4:$AV$1000),"0%")&amp;")"</f>
        <v>18 (38%)</v>
      </c>
      <c r="E125" s="50" t="str">
        <f>COUNTIF('2. Youth-Level Data'!$AV$4:$AV$1000, "=4")&amp;" ("&amp;TEXT(COUNTIF('2. Youth-Level Data'!$AV$4:$AV$1000, "=4")/COUNTA('2. Youth-Level Data'!$AV$4:$AV$1000),"0%")&amp;")"</f>
        <v>18 (38%)</v>
      </c>
      <c r="F125" s="33">
        <f>COUNTA('2. Youth-Level Data'!$AV$4:$AV$1000)</f>
        <v>48</v>
      </c>
      <c r="G125" s="33">
        <f>MIN('2. Youth-Level Data'!$AV$4:$AV$1000)</f>
        <v>1</v>
      </c>
      <c r="H125" s="33">
        <f>MAX('2. Youth-Level Data'!$AV$4:$AV$1000)</f>
        <v>4</v>
      </c>
      <c r="I125" s="34">
        <f>AVERAGE('2. Youth-Level Data'!$AV$4:$AV$1000)</f>
        <v>3.0833333333333335</v>
      </c>
      <c r="J125" s="34">
        <f>STDEVA('2. Youth-Level Data'!$AV$4:$AV$1000)</f>
        <v>0.8711287208139511</v>
      </c>
    </row>
    <row r="126" spans="1:10" ht="29.25" customHeight="1">
      <c r="A126" s="51" t="s">
        <v>144</v>
      </c>
      <c r="B126" s="50" t="str">
        <f>COUNTIF('2. Youth-Level Data'!$AM$4:$AM$1000, "=1")&amp;" ("&amp;TEXT(COUNTIF('2. Youth-Level Data'!$AM$4:$AM$1000, "=1")/COUNTA('2. Youth-Level Data'!$AM$4:$AM$1000),"0%")&amp;")"</f>
        <v>1 (2%)</v>
      </c>
      <c r="C126" s="50" t="str">
        <f>COUNTIF('2. Youth-Level Data'!$AM$4:$AM$1000, "=2")&amp;" ("&amp;TEXT(COUNTIF('2. Youth-Level Data'!$AM$4:$AM$1000, "=2")/COUNTA('2. Youth-Level Data'!$AM$4:$AM$1000),"0%")&amp;")"</f>
        <v>3 (6%)</v>
      </c>
      <c r="D126" s="50" t="str">
        <f>COUNTIF('2. Youth-Level Data'!$AM$4:$AM$1000, "=3")&amp;" ("&amp;TEXT(COUNTIF('2. Youth-Level Data'!$AM$4:$AM$1000, "=3")/COUNTA('2. Youth-Level Data'!$AM$4:$AM$1000),"0%")&amp;")"</f>
        <v>5 (10%)</v>
      </c>
      <c r="E126" s="50" t="str">
        <f>COUNTIF('2. Youth-Level Data'!$AM$4:$AM$1000, "=4")&amp;" ("&amp;TEXT(COUNTIF('2. Youth-Level Data'!$AM$4:$AM$1000, "=4")/COUNTA('2. Youth-Level Data'!$AM$4:$AM$1000),"0%")&amp;")"</f>
        <v>39 (81%)</v>
      </c>
      <c r="F126" s="33">
        <f>COUNTA('2. Youth-Level Data'!$AM$4:$AM$1000)</f>
        <v>48</v>
      </c>
      <c r="G126" s="33">
        <f>MIN('2. Youth-Level Data'!$AM$4:$AM$1000)</f>
        <v>1</v>
      </c>
      <c r="H126" s="33">
        <f>MAX('2. Youth-Level Data'!$AM$4:$AM$1000)</f>
        <v>4</v>
      </c>
      <c r="I126" s="34">
        <f>AVERAGE('2. Youth-Level Data'!$AM$4:$AM$1000)</f>
        <v>3.7083333333333335</v>
      </c>
      <c r="J126" s="34">
        <f>STDEVA('2. Youth-Level Data'!$AM$4:$AM$1000)</f>
        <v>0.68287045384727829</v>
      </c>
    </row>
    <row r="127" spans="1:10" ht="29.25" customHeight="1">
      <c r="A127" s="49" t="s">
        <v>147</v>
      </c>
      <c r="B127" s="50" t="str">
        <f>COUNTIF('2. Youth-Level Data'!$BG$4:$BG$1000, "=1")&amp;" ("&amp;TEXT(COUNTIF('2. Youth-Level Data'!$BG$4:$BG$1000, "=1")/COUNTA('2. Youth-Level Data'!$BG$4:$BG$1000),"0%")&amp;")"</f>
        <v>2 (4%)</v>
      </c>
      <c r="C127" s="50" t="str">
        <f>COUNTIF('2. Youth-Level Data'!$BG$4:$BG$1000, "=2")&amp;" ("&amp;TEXT(COUNTIF('2. Youth-Level Data'!$BG$4:$BG$1000, "=2")/COUNTA('2. Youth-Level Data'!$BG$4:$BG$1000),"0%")&amp;")"</f>
        <v>2 (4%)</v>
      </c>
      <c r="D127" s="50" t="str">
        <f>COUNTIF('2. Youth-Level Data'!$BG$4:$BG$1000, "=3")&amp;" ("&amp;TEXT(COUNTIF('2. Youth-Level Data'!$BG$4:$BG$1000, "=3")/COUNTA('2. Youth-Level Data'!$BG$4:$BG$1000),"0%")&amp;")"</f>
        <v>10 (21%)</v>
      </c>
      <c r="E127" s="50" t="str">
        <f>COUNTIF('2. Youth-Level Data'!$BG$4:$BG$1000, "=4")&amp;" ("&amp;TEXT(COUNTIF('2. Youth-Level Data'!$BG$4:$BG$1000, "=4")/COUNTA('2. Youth-Level Data'!$BG$4:$BG$1000),"0%")&amp;")"</f>
        <v>34 (71%)</v>
      </c>
      <c r="F127" s="33">
        <f>COUNTA('2. Youth-Level Data'!$BG$4:$BG$1000)</f>
        <v>48</v>
      </c>
      <c r="G127" s="33">
        <f>MIN('2. Youth-Level Data'!$BG$4:$BG$1000)</f>
        <v>1</v>
      </c>
      <c r="H127" s="33">
        <f>MAX('2. Youth-Level Data'!$BG$4:$BG$1000)</f>
        <v>4</v>
      </c>
      <c r="I127" s="34">
        <f>AVERAGE('2. Youth-Level Data'!$BG$4:$BG$1000)</f>
        <v>3.5833333333333335</v>
      </c>
      <c r="J127" s="34">
        <f>STDEVA('2. Youth-Level Data'!$BG$4:$BG$1000)</f>
        <v>0.76723691404252881</v>
      </c>
    </row>
    <row r="128" spans="1:10" ht="29.25" customHeight="1">
      <c r="A128" s="49" t="s">
        <v>150</v>
      </c>
      <c r="B128" s="50" t="str">
        <f>COUNTIF('2. Youth-Level Data'!$BD$4:$BD$1000, "=1")&amp;" ("&amp;TEXT(COUNTIF('2. Youth-Level Data'!$BD$4:$BD$1000, "=1")/COUNTA('2. Youth-Level Data'!$BD$4:$BD$1000),"0%")&amp;")"</f>
        <v>2 (4%)</v>
      </c>
      <c r="C128" s="50" t="str">
        <f>COUNTIF('2. Youth-Level Data'!$BD$4:$BD$1000, "=2")&amp;" ("&amp;TEXT(COUNTIF('2. Youth-Level Data'!$BD$4:$BD$1000, "=2")/COUNTA('2. Youth-Level Data'!$BD$4:$BD$1000),"0%")&amp;")"</f>
        <v>4 (9%)</v>
      </c>
      <c r="D128" s="50" t="str">
        <f>COUNTIF('2. Youth-Level Data'!$BD$4:$BD$1000, "=3")&amp;" ("&amp;TEXT(COUNTIF('2. Youth-Level Data'!$BD$4:$BD$1000, "=3")/COUNTA('2. Youth-Level Data'!$BD$4:$BD$1000),"0%")&amp;")"</f>
        <v>17 (36%)</v>
      </c>
      <c r="E128" s="50" t="str">
        <f>COUNTIF('2. Youth-Level Data'!$BD$4:$BD$1000, "=4")&amp;" ("&amp;TEXT(COUNTIF('2. Youth-Level Data'!$BD$4:$BD$1000, "=4")/COUNTA('2. Youth-Level Data'!$BD$4:$BD$1000),"0%")&amp;")"</f>
        <v>24 (51%)</v>
      </c>
      <c r="F128" s="33">
        <f>COUNTA('2. Youth-Level Data'!$BD$4:$BD$1000)</f>
        <v>47</v>
      </c>
      <c r="G128" s="33">
        <f>MIN('2. Youth-Level Data'!$BD$4:$BD$1000)</f>
        <v>1</v>
      </c>
      <c r="H128" s="33">
        <f>MAX('2. Youth-Level Data'!$BD$4:$BD$1000)</f>
        <v>4</v>
      </c>
      <c r="I128" s="34">
        <f>AVERAGE('2. Youth-Level Data'!$BD$4:$BD$1000)</f>
        <v>3.3404255319148937</v>
      </c>
      <c r="J128" s="34">
        <f>STDEVA('2. Youth-Level Data'!$BD$4:$BD$1000)</f>
        <v>0.81498454892477756</v>
      </c>
    </row>
    <row r="129" spans="1:10" ht="31.5" customHeight="1">
      <c r="A129" s="49" t="s">
        <v>153</v>
      </c>
      <c r="B129" s="50" t="str">
        <f>COUNTIF('2. Youth-Level Data'!$AW$4:$AW$1000, "=1")&amp;" ("&amp;TEXT(COUNTIF('2. Youth-Level Data'!$AW$4:$AW$1000, "=1")/COUNTA('2. Youth-Level Data'!$AW$4:$AW$1000),"0%")&amp;")"</f>
        <v>1 (2%)</v>
      </c>
      <c r="C129" s="50" t="str">
        <f>COUNTIF('2. Youth-Level Data'!$AW$4:$AW$1000, "=2")&amp;" ("&amp;TEXT(COUNTIF('2. Youth-Level Data'!$AW$4:$AW$1000, "=2")/COUNTA('2. Youth-Level Data'!$AW$4:$AW$1000),"0%")&amp;")"</f>
        <v>5 (10%)</v>
      </c>
      <c r="D129" s="50" t="str">
        <f>COUNTIF('2. Youth-Level Data'!$AW$4:$AW$1000, "=3")&amp;" ("&amp;TEXT(COUNTIF('2. Youth-Level Data'!$AW$4:$AW$1000, "=3")/COUNTA('2. Youth-Level Data'!$AW$4:$AW$1000),"0%")&amp;")"</f>
        <v>16 (33%)</v>
      </c>
      <c r="E129" s="50" t="str">
        <f>COUNTIF('2. Youth-Level Data'!$AW$4:$AW$1000, "=4")&amp;" ("&amp;TEXT(COUNTIF('2. Youth-Level Data'!$AW$4:$AW$1000, "=4")/COUNTA('2. Youth-Level Data'!$AW$4:$AW$1000),"0%")&amp;")"</f>
        <v>26 (54%)</v>
      </c>
      <c r="F129" s="33">
        <f>COUNTA('2. Youth-Level Data'!$AW$4:$AW$1000)</f>
        <v>48</v>
      </c>
      <c r="G129" s="33">
        <f>MIN('2. Youth-Level Data'!$AW$4:$AW$1000)</f>
        <v>1</v>
      </c>
      <c r="H129" s="33">
        <f>MAX('2. Youth-Level Data'!$AW$4:$AW$1000)</f>
        <v>4</v>
      </c>
      <c r="I129" s="34">
        <f>AVERAGE('2. Youth-Level Data'!$AW$4:$AW$1000)</f>
        <v>3.3958333333333335</v>
      </c>
      <c r="J129" s="34">
        <f>STDEVA('2. Youth-Level Data'!$AW$4:$AW$1000)</f>
        <v>0.76463267035052529</v>
      </c>
    </row>
    <row r="130" spans="1:10" ht="32.25" customHeight="1">
      <c r="A130" s="49" t="s">
        <v>156</v>
      </c>
      <c r="B130" s="50" t="str">
        <f>COUNTIF('2. Youth-Level Data'!$AZ$4:$AZ$1000, "=1")&amp;" ("&amp;TEXT(COUNTIF('2. Youth-Level Data'!$AZ$4:$AZ$1000, "=1")/COUNTA('2. Youth-Level Data'!$AZ$4:$AZ$1000),"0%")&amp;")"</f>
        <v>4 (8%)</v>
      </c>
      <c r="C130" s="50" t="str">
        <f>COUNTIF('2. Youth-Level Data'!$AZ$4:$AZ$1000, "=2")&amp;" ("&amp;TEXT(COUNTIF('2. Youth-Level Data'!$AZ$4:$AZ$1000, "=2")/COUNTA('2. Youth-Level Data'!$AZ$4:$AZ$1000),"0%")&amp;")"</f>
        <v>2 (4%)</v>
      </c>
      <c r="D130" s="50" t="str">
        <f>COUNTIF('2. Youth-Level Data'!$AZ$4:$AZ$1000, "=3")&amp;" ("&amp;TEXT(COUNTIF('2. Youth-Level Data'!$AZ$4:$AZ$1000, "=3")/COUNTA('2. Youth-Level Data'!$AZ$4:$AZ$1000),"0%")&amp;")"</f>
        <v>11 (23%)</v>
      </c>
      <c r="E130" s="50" t="str">
        <f>COUNTIF('2. Youth-Level Data'!$AZ$4:$AZ$1000, "=4")&amp;" ("&amp;TEXT(COUNTIF('2. Youth-Level Data'!$AZ$4:$AZ$1000, "=4")/COUNTA('2. Youth-Level Data'!$AZ$4:$AZ$1000),"0%")&amp;")"</f>
        <v>31 (65%)</v>
      </c>
      <c r="F130" s="33">
        <f>COUNTA('2. Youth-Level Data'!$AZ$4:$AZ$1000)</f>
        <v>48</v>
      </c>
      <c r="G130" s="33">
        <f>MIN('2. Youth-Level Data'!$AZ$4:$AZ$1000)</f>
        <v>1</v>
      </c>
      <c r="H130" s="33">
        <f>MAX('2. Youth-Level Data'!$AZ$4:$AZ$1000)</f>
        <v>4</v>
      </c>
      <c r="I130" s="34">
        <f>AVERAGE('2. Youth-Level Data'!$AZ$4:$AZ$1000)</f>
        <v>3.4375</v>
      </c>
      <c r="J130" s="34">
        <f>STDEVA('2. Youth-Level Data'!$AZ$4:$AZ$1000)</f>
        <v>0.92036648574636093</v>
      </c>
    </row>
    <row r="131" spans="1:10" ht="35.25" customHeight="1">
      <c r="A131" s="49" t="s">
        <v>159</v>
      </c>
      <c r="B131" s="50" t="str">
        <f>COUNTIF('2. Youth-Level Data'!$AR$4:$AR$1000, "=1")&amp;" ("&amp;TEXT(COUNTIF('2. Youth-Level Data'!$AR$4:$AR$1000, "=1")/COUNTA('2. Youth-Level Data'!$AR$4:$AR$1000),"0%")&amp;")"</f>
        <v>3 (6%)</v>
      </c>
      <c r="C131" s="50" t="str">
        <f>COUNTIF('2. Youth-Level Data'!$AR$4:$AR$1000, "=2")&amp;" ("&amp;TEXT(COUNTIF('2. Youth-Level Data'!$AR$4:$AR$1000, "=2")/COUNTA('2. Youth-Level Data'!$AR$4:$AR$1000),"0%")&amp;")"</f>
        <v>3 (6%)</v>
      </c>
      <c r="D131" s="50" t="str">
        <f>COUNTIF('2. Youth-Level Data'!$AR$4:$AR$1000, "=3")&amp;" ("&amp;TEXT(COUNTIF('2. Youth-Level Data'!$AR$4:$AR$1000, "=3")/COUNTA('2. Youth-Level Data'!$AR$4:$AR$1000),"0%")&amp;")"</f>
        <v>10 (21%)</v>
      </c>
      <c r="E131" s="50" t="str">
        <f>COUNTIF('2. Youth-Level Data'!$AR$4:$AR$1000, "=4")&amp;" ("&amp;TEXT(COUNTIF('2. Youth-Level Data'!$AR$4:$AR$1000, "=4")/COUNTA('2. Youth-Level Data'!$AR$4:$AR$1000),"0%")&amp;")"</f>
        <v>32 (67%)</v>
      </c>
      <c r="F131" s="33">
        <f>COUNTA('2. Youth-Level Data'!$AR$4:$AR$1000)</f>
        <v>48</v>
      </c>
      <c r="G131" s="33">
        <f>MIN('2. Youth-Level Data'!$AR$4:$AR$1000)</f>
        <v>1</v>
      </c>
      <c r="H131" s="33">
        <f>MAX('2. Youth-Level Data'!$AR$4:$AR$1000)</f>
        <v>4</v>
      </c>
      <c r="I131" s="34">
        <f>AVERAGE('2. Youth-Level Data'!$AR$4:$AR$1000)</f>
        <v>3.4791666666666665</v>
      </c>
      <c r="J131" s="34">
        <f>STDEVA('2. Youth-Level Data'!$AR$4:$AR$1000)</f>
        <v>0.87493667450688239</v>
      </c>
    </row>
    <row r="132" spans="1:10" ht="38.25" customHeight="1">
      <c r="A132" s="49" t="s">
        <v>162</v>
      </c>
      <c r="B132" s="50" t="str">
        <f>COUNTIF('2. Youth-Level Data'!$BB$4:$BB$1000, "=1")&amp;" ("&amp;TEXT(COUNTIF('2. Youth-Level Data'!$BB$4:$BB$1000, "=1")/COUNTA('2. Youth-Level Data'!$BB$4:$BB$1000),"0%")&amp;")"</f>
        <v>1 (2%)</v>
      </c>
      <c r="C132" s="50" t="str">
        <f>COUNTIF('2. Youth-Level Data'!$BB$4:$BB$1000, "=2")&amp;" ("&amp;TEXT(COUNTIF('2. Youth-Level Data'!$BB$4:$BB$1000, "=2")/COUNTA('2. Youth-Level Data'!$BB$4:$BB$1000),"0%")&amp;")"</f>
        <v>6 (13%)</v>
      </c>
      <c r="D132" s="50" t="str">
        <f>COUNTIF('2. Youth-Level Data'!$BB$4:$BB$1000, "=3")&amp;" ("&amp;TEXT(COUNTIF('2. Youth-Level Data'!$BB$4:$BB$1000, "=3")/COUNTA('2. Youth-Level Data'!$BB$4:$BB$1000),"0%")&amp;")"</f>
        <v>15 (31%)</v>
      </c>
      <c r="E132" s="50" t="str">
        <f>COUNTIF('2. Youth-Level Data'!$BB$4:$BB$1000, "=4")&amp;" ("&amp;TEXT(COUNTIF('2. Youth-Level Data'!$BB$4:$BB$1000, "=4")/COUNTA('2. Youth-Level Data'!$BB$4:$BB$1000),"0%")&amp;")"</f>
        <v>26 (54%)</v>
      </c>
      <c r="F132" s="33">
        <f>COUNTA('2. Youth-Level Data'!$BB$4:$BB$1000)</f>
        <v>48</v>
      </c>
      <c r="G132" s="33">
        <f>MIN('2. Youth-Level Data'!$BB$4:$BB$1000)</f>
        <v>1</v>
      </c>
      <c r="H132" s="33">
        <f>MAX('2. Youth-Level Data'!$BB$4:$BB$1000)</f>
        <v>4</v>
      </c>
      <c r="I132" s="34">
        <f>AVERAGE('2. Youth-Level Data'!$BB$4:$BB$1000)</f>
        <v>3.375</v>
      </c>
      <c r="J132" s="34">
        <f>STDEVA('2. Youth-Level Data'!$BB$4:$BB$1000)</f>
        <v>0.78888555921116654</v>
      </c>
    </row>
    <row r="133" spans="1:10">
      <c r="A133" s="41"/>
      <c r="B133" s="41"/>
      <c r="C133" s="41"/>
      <c r="D133" s="41"/>
      <c r="E133" s="41"/>
      <c r="F133" s="41"/>
      <c r="G133" s="41"/>
      <c r="H133" s="41"/>
      <c r="I133" s="41"/>
      <c r="J133" s="41"/>
    </row>
    <row r="134" spans="1:10" ht="15" customHeight="1"/>
    <row r="135" spans="1:10" ht="15" customHeight="1">
      <c r="A135" s="111" t="s">
        <v>241</v>
      </c>
      <c r="B135" s="111"/>
      <c r="C135" s="111"/>
      <c r="D135" s="111"/>
      <c r="E135" s="111"/>
      <c r="F135" s="111"/>
      <c r="G135" s="111"/>
      <c r="H135" s="111"/>
      <c r="I135" s="111"/>
      <c r="J135" s="111"/>
    </row>
    <row r="136" spans="1:10" ht="15" customHeight="1"/>
    <row r="137" spans="1:10" ht="15" customHeight="1">
      <c r="A137" s="21" t="s">
        <v>242</v>
      </c>
      <c r="B137" s="79" t="s">
        <v>243</v>
      </c>
      <c r="C137" s="79"/>
      <c r="D137" s="79"/>
      <c r="E137" s="79"/>
      <c r="F137" s="79"/>
      <c r="G137" s="98" t="s">
        <v>244</v>
      </c>
      <c r="H137" s="99"/>
      <c r="I137" s="99"/>
      <c r="J137" s="100"/>
    </row>
    <row r="138" spans="1:10" ht="15" customHeight="1">
      <c r="A138" s="20" t="str">
        <f>"Male  -   "&amp;TEXT((COUNTIF('2. Youth-Level Data'!$BH$4:$BH$1000, "=2"))/(COUNTA('2. Youth-Level Data'!$BH$4:$BH$1000)), "0%")</f>
        <v>Male  -   21%</v>
      </c>
      <c r="B138" s="80" t="str">
        <f>"Always  -   "&amp;TEXT((COUNTIF('2. Youth-Level Data'!$BJ$4:$BJ$1000, "=1"))/(COUNTA('2. Youth-Level Data'!$BJ$4:$BJ$1000)), "0%")</f>
        <v>Always  -   25%</v>
      </c>
      <c r="C138" s="80"/>
      <c r="D138" s="80"/>
      <c r="E138" s="80"/>
      <c r="F138" s="80"/>
      <c r="G138" s="101"/>
      <c r="H138" s="102"/>
      <c r="I138" s="102"/>
      <c r="J138" s="103"/>
    </row>
    <row r="139" spans="1:10">
      <c r="A139" s="20" t="str">
        <f>"Female  -   "&amp;TEXT((COUNTIF('2. Youth-Level Data'!$BH$4:$BH$1000, "=1"))/(COUNTA('2. Youth-Level Data'!$BH$4:$BH$1000)), "0%")</f>
        <v>Female  -   79%</v>
      </c>
      <c r="B139" s="80" t="str">
        <f>"Most of the time  -   "&amp;TEXT((COUNTIF('2. Youth-Level Data'!$BJ$4:$BJ$1000, "=2"))/(COUNTA('2. Youth-Level Data'!$BJ$4:$BJ$1000)), "0%")</f>
        <v>Most of the time  -   42%</v>
      </c>
      <c r="C139" s="80"/>
      <c r="D139" s="80"/>
      <c r="E139" s="80"/>
      <c r="F139" s="80"/>
      <c r="G139" s="101"/>
      <c r="H139" s="102"/>
      <c r="I139" s="102"/>
      <c r="J139" s="103"/>
    </row>
    <row r="140" spans="1:10" ht="15" customHeight="1">
      <c r="A140" s="20" t="str">
        <f>"Other  -   "&amp;TEXT((COUNTIF('2. Youth-Level Data'!$BH$4:$BH$1000, "=3"))/(COUNTA('2. Youth-Level Data'!$BH$4:$BH$1000)), "0%")</f>
        <v>Other  -   0%</v>
      </c>
      <c r="B140" s="80" t="str">
        <f>"Sometimes  -   "&amp;TEXT((COUNTIF('2. Youth-Level Data'!$BJ$4:$BJ$1000, "=3"))/(COUNTA('2. Youth-Level Data'!$BJ$4:$BJ$1000)), "0%")</f>
        <v>Sometimes  -   25%</v>
      </c>
      <c r="C140" s="80"/>
      <c r="D140" s="80"/>
      <c r="E140" s="80"/>
      <c r="F140" s="80"/>
      <c r="G140" s="101"/>
      <c r="H140" s="102"/>
      <c r="I140" s="102"/>
      <c r="J140" s="103"/>
    </row>
    <row r="141" spans="1:10">
      <c r="A141" s="22"/>
      <c r="B141" s="80" t="str">
        <f>"Rarely or never  -    "&amp;TEXT((COUNTIF('2. Youth-Level Data'!$BJ$4:$BJ$1000, "=4"))/(COUNTA('2. Youth-Level Data'!$BJ$4:$BJ$1000)), "0%")</f>
        <v>Rarely or never  -    8%</v>
      </c>
      <c r="C141" s="80"/>
      <c r="D141" s="80"/>
      <c r="E141" s="80"/>
      <c r="F141" s="80"/>
      <c r="G141" s="101"/>
      <c r="H141" s="102"/>
      <c r="I141" s="102"/>
      <c r="J141" s="103"/>
    </row>
    <row r="142" spans="1:10">
      <c r="A142" s="21" t="s">
        <v>245</v>
      </c>
      <c r="B142" s="11"/>
      <c r="C142" s="11"/>
      <c r="D142" s="11"/>
      <c r="E142" s="11"/>
      <c r="F142" s="11"/>
      <c r="G142" s="101"/>
      <c r="H142" s="102"/>
      <c r="I142" s="102"/>
      <c r="J142" s="103"/>
    </row>
    <row r="143" spans="1:10">
      <c r="A143" s="20" t="str">
        <f>"6th-8th  -   "&amp;TEXT(((COUNTIFS('2. Youth-Level Data'!$BI$4:$BI$1000,"=6"))+(COUNTIFS('2. Youth-Level Data'!$BI$4:$BI$1000,"=7"))+(COUNTIFS('2. Youth-Level Data'!$BI$4:$BI$1000,"=8")))/(COUNTA('2. Youth-Level Data'!$BI$4:$BI$1000)),"0%")</f>
        <v>6th-8th  -   0%</v>
      </c>
      <c r="B143" s="79" t="s">
        <v>246</v>
      </c>
      <c r="C143" s="79"/>
      <c r="D143" s="79"/>
      <c r="E143" s="79"/>
      <c r="F143" s="79"/>
      <c r="G143" s="101"/>
      <c r="H143" s="102"/>
      <c r="I143" s="102"/>
      <c r="J143" s="103"/>
    </row>
    <row r="144" spans="1:10" ht="15" customHeight="1">
      <c r="A144" s="20" t="str">
        <f>"9th-10th  -   "&amp;TEXT(((COUNTIFS('2. Youth-Level Data'!$BI$4:$BI$1000,"=9"))+(COUNTIFS('2. Youth-Level Data'!$BI$4:$BI$1000,"=10")))/(COUNTA('2. Youth-Level Data'!$BI$4:$BI$1000)),"0%")</f>
        <v>9th-10th  -   44%</v>
      </c>
      <c r="B144" s="72" t="str">
        <f>"Rarely attends  -    "&amp;TEXT((COUNTIF('2. Youth-Level Data'!$BK$4:$BK$1000, "=1"))/(COUNTA('2. Youth-Level Data'!$BK$4:$BK$1000)), "0%")</f>
        <v>Rarely attends  -    6%</v>
      </c>
      <c r="C144" s="72"/>
      <c r="D144" s="72"/>
      <c r="E144" s="72"/>
      <c r="F144" s="72"/>
      <c r="G144" s="104"/>
      <c r="H144" s="105"/>
      <c r="I144" s="105"/>
      <c r="J144" s="106"/>
    </row>
    <row r="145" spans="1:10" ht="15" customHeight="1">
      <c r="A145" s="20" t="str">
        <f>"11th-12th  -   "&amp;TEXT(((COUNTIFS('2. Youth-Level Data'!$BI$4:$BI$1000,"=11"))+(COUNTIFS('2. Youth-Level Data'!$BI$4:$BI$1000,"=12")))/(COUNTA('2. Youth-Level Data'!$BI$4:$BI$1000)),"0%")</f>
        <v>11th-12th  -   52%</v>
      </c>
      <c r="B145" s="72" t="str">
        <f>"Attends some sessions  -    "&amp;TEXT((COUNTIF('2. Youth-Level Data'!$BK$4:$BK$1000, "=2"))/(COUNTA('2. Youth-Level Data'!$BK$4:$BK$1000)), "0%")</f>
        <v>Attends some sessions  -    15%</v>
      </c>
      <c r="C145" s="72"/>
      <c r="D145" s="72"/>
      <c r="E145" s="72"/>
      <c r="F145" s="72"/>
      <c r="H145" s="9"/>
      <c r="I145" s="9"/>
      <c r="J145" s="9"/>
    </row>
    <row r="146" spans="1:10" ht="15" customHeight="1">
      <c r="A146" s="20" t="str">
        <f>"Other  -   "&amp;TEXT(((COUNTIFS('2. Youth-Level Data'!$BI$4:$BI$1000,"&lt;6"))+(COUNTIFS('2. Youth-Level Data'!$BI$4:$BI$1000,"&gt;12"))/COUNTA('2. Youth-Level Data'!$BI$4:$BI$1000)),"0%")</f>
        <v>Other  -   4%</v>
      </c>
      <c r="B146" s="72" t="str">
        <f>"Attends most or all sessions  -   "&amp;TEXT((COUNTIF('2. Youth-Level Data'!$BK$4:$BK$1000, "=3"))/(COUNTA('2. Youth-Level Data'!$BK$4:$BK$1000)), "0%")</f>
        <v>Attends most or all sessions  -   79%</v>
      </c>
      <c r="C146" s="72"/>
      <c r="D146" s="72"/>
      <c r="E146" s="72"/>
      <c r="F146" s="72"/>
      <c r="G146" s="38"/>
      <c r="H146" s="36"/>
      <c r="I146" s="36"/>
      <c r="J146" s="36"/>
    </row>
    <row r="147" spans="1:10" ht="15" customHeight="1">
      <c r="A147" s="19"/>
      <c r="B147" s="19"/>
      <c r="C147" s="19"/>
      <c r="D147" s="19"/>
      <c r="E147" s="19"/>
      <c r="F147" s="19"/>
      <c r="G147" s="37"/>
      <c r="H147" s="37"/>
      <c r="I147" s="37"/>
      <c r="J147" s="37"/>
    </row>
    <row r="148" spans="1:10" ht="15" customHeight="1">
      <c r="A148" s="21"/>
      <c r="B148" s="5"/>
      <c r="C148" s="5"/>
      <c r="D148" s="5"/>
      <c r="E148" s="5"/>
      <c r="F148" s="5"/>
      <c r="G148" s="36"/>
      <c r="H148" s="36"/>
      <c r="I148" s="36"/>
      <c r="J148" s="36"/>
    </row>
    <row r="149" spans="1:10" ht="15" customHeight="1">
      <c r="A149" s="20"/>
      <c r="G149" s="36"/>
      <c r="H149" s="36"/>
      <c r="I149" s="36"/>
      <c r="J149" s="36"/>
    </row>
    <row r="150" spans="1:10" ht="15.75" customHeight="1">
      <c r="A150" s="20"/>
      <c r="G150" s="36"/>
      <c r="H150" s="36"/>
      <c r="I150" s="36"/>
      <c r="J150" s="36"/>
    </row>
    <row r="151" spans="1:10" ht="24.95" customHeight="1">
      <c r="A151" s="20"/>
      <c r="G151" s="36"/>
      <c r="H151" s="36"/>
      <c r="I151" s="36"/>
      <c r="J151" s="36"/>
    </row>
    <row r="152" spans="1:10" ht="24.95" customHeight="1">
      <c r="A152" s="20"/>
      <c r="G152" s="36"/>
      <c r="H152" s="36"/>
      <c r="I152" s="36"/>
      <c r="J152" s="36"/>
    </row>
    <row r="153" spans="1:10" ht="24.95" customHeight="1">
      <c r="A153" s="20"/>
      <c r="G153" s="36"/>
      <c r="H153" s="36"/>
      <c r="I153" s="36"/>
      <c r="J153" s="36"/>
    </row>
    <row r="154" spans="1:10" ht="27" customHeight="1"/>
    <row r="155" spans="1:10" ht="15" customHeight="1"/>
    <row r="156" spans="1:10" ht="24.95" customHeight="1"/>
    <row r="157" spans="1:10" ht="24.95" customHeight="1"/>
    <row r="158" spans="1:10" ht="24.95" customHeight="1"/>
    <row r="159" spans="1:10" ht="27" customHeight="1"/>
    <row r="160" spans="1:10" ht="24.75" customHeight="1"/>
    <row r="161" ht="27" customHeight="1"/>
    <row r="162" ht="16.5" customHeight="1"/>
    <row r="163" ht="24.95" customHeight="1"/>
    <row r="164" ht="27.75" customHeight="1"/>
    <row r="165" ht="24.75" customHeight="1"/>
    <row r="166" ht="27" customHeight="1"/>
    <row r="167" ht="16.5" customHeight="1"/>
    <row r="168" ht="24.95" customHeight="1"/>
    <row r="169" ht="24.95" customHeight="1"/>
    <row r="170" ht="24.95" customHeight="1"/>
    <row r="171" ht="24.95" customHeight="1"/>
    <row r="172" ht="24.95" customHeight="1"/>
    <row r="173" ht="36" customHeight="1"/>
    <row r="174" ht="24.95" customHeight="1"/>
    <row r="175" ht="24.95" customHeight="1"/>
    <row r="176" ht="27" customHeight="1"/>
    <row r="177" ht="15.75" customHeight="1"/>
    <row r="178" ht="24.95" customHeight="1"/>
    <row r="179" ht="24.95" customHeight="1"/>
    <row r="181" ht="24.75" customHeight="1"/>
    <row r="184" ht="29.25" customHeight="1"/>
  </sheetData>
  <mergeCells count="47">
    <mergeCell ref="A26:J26"/>
    <mergeCell ref="A33:J33"/>
    <mergeCell ref="A34:J34"/>
    <mergeCell ref="A123:J123"/>
    <mergeCell ref="A135:J135"/>
    <mergeCell ref="A100:J100"/>
    <mergeCell ref="G101:J101"/>
    <mergeCell ref="A103:J103"/>
    <mergeCell ref="A104:J104"/>
    <mergeCell ref="A110:J110"/>
    <mergeCell ref="A122:J122"/>
    <mergeCell ref="B42:F42"/>
    <mergeCell ref="B120:F120"/>
    <mergeCell ref="A111:J111"/>
    <mergeCell ref="G120:J120"/>
    <mergeCell ref="A41:J41"/>
    <mergeCell ref="A1:J1"/>
    <mergeCell ref="A3:J3"/>
    <mergeCell ref="A22:J22"/>
    <mergeCell ref="G23:J23"/>
    <mergeCell ref="A25:J25"/>
    <mergeCell ref="B23:F23"/>
    <mergeCell ref="G42:J42"/>
    <mergeCell ref="A44:J44"/>
    <mergeCell ref="A45:J45"/>
    <mergeCell ref="B145:F145"/>
    <mergeCell ref="A53:J53"/>
    <mergeCell ref="A54:J54"/>
    <mergeCell ref="A73:J73"/>
    <mergeCell ref="A82:J82"/>
    <mergeCell ref="A74:J74"/>
    <mergeCell ref="G137:J144"/>
    <mergeCell ref="B146:F146"/>
    <mergeCell ref="A62:J62"/>
    <mergeCell ref="A63:J63"/>
    <mergeCell ref="B143:F143"/>
    <mergeCell ref="B144:F144"/>
    <mergeCell ref="B137:F137"/>
    <mergeCell ref="B138:F138"/>
    <mergeCell ref="B139:F139"/>
    <mergeCell ref="B140:F140"/>
    <mergeCell ref="B141:F141"/>
    <mergeCell ref="B71:F71"/>
    <mergeCell ref="G71:J71"/>
    <mergeCell ref="A70:J70"/>
    <mergeCell ref="A119:J119"/>
    <mergeCell ref="B101:F101"/>
  </mergeCells>
  <pageMargins left="0.7" right="0.7" top="0.75" bottom="0.75" header="0.3" footer="0.3"/>
  <pageSetup scale="76" orientation="portrait" r:id="rId1"/>
  <rowBreaks count="4" manualBreakCount="4">
    <brk id="40" max="16383" man="1"/>
    <brk id="69" max="16383" man="1"/>
    <brk id="80" max="16383" man="1"/>
    <brk id="118"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B2" sqref="B2"/>
    </sheetView>
  </sheetViews>
  <sheetFormatPr defaultRowHeight="15"/>
  <sheetData/>
  <pageMargins left="0.7" right="0.7" top="0.75" bottom="0.75" header="0.3" footer="0.3"/>
  <pageSetup orientation="portrait" r:id="rId1"/>
  <drawing r:id="rId2"/>
  <legacyDrawing r:id="rId3"/>
  <oleObjects>
    <mc:AlternateContent xmlns:mc="http://schemas.openxmlformats.org/markup-compatibility/2006">
      <mc:Choice Requires="x14">
        <oleObject progId="PDF" shapeId="3074" r:id="rId4">
          <objectPr defaultSize="0" r:id="rId5">
            <anchor moveWithCells="1">
              <from>
                <xdr:col>0</xdr:col>
                <xdr:colOff>323850</xdr:colOff>
                <xdr:row>1</xdr:row>
                <xdr:rowOff>0</xdr:rowOff>
              </from>
              <to>
                <xdr:col>10</xdr:col>
                <xdr:colOff>47625</xdr:colOff>
                <xdr:row>40</xdr:row>
                <xdr:rowOff>104775</xdr:rowOff>
              </to>
            </anchor>
          </objectPr>
        </oleObject>
      </mc:Choice>
      <mc:Fallback>
        <oleObject progId="PDF" shapeId="3074"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PercentComplete xmlns="http://schemas.microsoft.com/sharepoint/v3" xsi:nil="true"/>
    <_Format xmlns="http://schemas.microsoft.com/sharepoint/v3/fields" xsi:nil="true"/>
    <_DCDateCreated xmlns="http://schemas.microsoft.com/sharepoint/v3/fields" xsi:nil="true"/>
    <TaxCatchAll xmlns="ea68e43e-11a4-45f4-ab50-97c6891af626" xsi:nil="true"/>
    <lcf76f155ced4ddcb4097134ff3c332f xmlns="bd3d8e16-c1ec-4c8b-9c86-0185bb18c3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FF0D5B5BF51F4F9EE65BB8796CFA68" ma:contentTypeVersion="21" ma:contentTypeDescription="Create a new document." ma:contentTypeScope="" ma:versionID="d176baf52b45804087de8de169e0ab11">
  <xsd:schema xmlns:xsd="http://www.w3.org/2001/XMLSchema" xmlns:xs="http://www.w3.org/2001/XMLSchema" xmlns:p="http://schemas.microsoft.com/office/2006/metadata/properties" xmlns:ns1="http://schemas.microsoft.com/sharepoint/v3" xmlns:ns2="http://schemas.microsoft.com/sharepoint/v3/fields" xmlns:ns3="bd3d8e16-c1ec-4c8b-9c86-0185bb18c381" xmlns:ns4="ea68e43e-11a4-45f4-ab50-97c6891af626" targetNamespace="http://schemas.microsoft.com/office/2006/metadata/properties" ma:root="true" ma:fieldsID="9c834d4f91f773d72139e47b2597610b" ns1:_="" ns2:_="" ns3:_="" ns4:_="">
    <xsd:import namespace="http://schemas.microsoft.com/sharepoint/v3"/>
    <xsd:import namespace="http://schemas.microsoft.com/sharepoint/v3/fields"/>
    <xsd:import namespace="bd3d8e16-c1ec-4c8b-9c86-0185bb18c381"/>
    <xsd:import namespace="ea68e43e-11a4-45f4-ab50-97c6891af626"/>
    <xsd:element name="properties">
      <xsd:complexType>
        <xsd:sequence>
          <xsd:element name="documentManagement">
            <xsd:complexType>
              <xsd:all>
                <xsd:element ref="ns1:PercentComplete" minOccurs="0"/>
                <xsd:element ref="ns2:_DCDateCreated" minOccurs="0"/>
                <xsd:element ref="ns2:_DCDateModified" minOccurs="0"/>
                <xsd:element ref="ns2:_Format" minOccurs="0"/>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ercentComplete" ma:index="2" nillable="true" ma:displayName="% Complete" ma:internalName="PercentComplet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3" nillable="true" ma:displayName="Date Created" ma:description="The date on which this resource was created" ma:format="DateTime" ma:internalName="_DCDateCreated">
      <xsd:simpleType>
        <xsd:restriction base="dms:DateTime"/>
      </xsd:simpleType>
    </xsd:element>
    <xsd:element name="_DCDateModified" ma:index="4" nillable="true" ma:displayName="Date Modified" ma:description="The date on which this resource was last modified" ma:format="DateTime" ma:internalName="_DCDateModified">
      <xsd:simpleType>
        <xsd:restriction base="dms:DateTime"/>
      </xsd:simpleType>
    </xsd:element>
    <xsd:element name="_Format" ma:index="5" nillable="true" ma:displayName="Format" ma:description="Media-type, file format or dimensions" ma:internalName="_Forma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3d8e16-c1ec-4c8b-9c86-0185bb18c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b8bd68b-adfb-4b9b-9d83-f2ef1aa988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68e43e-11a4-45f4-ab50-97c6891af6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52211970-3312-4e53-8591-04e2e27e856f}" ma:internalName="TaxCatchAll" ma:showField="CatchAllData" ma:web="ea68e43e-11a4-45f4-ab50-97c6891af6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4DEB8-4449-45F5-A791-F3EF2CA46A09}"/>
</file>

<file path=customXml/itemProps2.xml><?xml version="1.0" encoding="utf-8"?>
<ds:datastoreItem xmlns:ds="http://schemas.openxmlformats.org/officeDocument/2006/customXml" ds:itemID="{E3AA8E30-7876-492F-8709-255AB76474FC}"/>
</file>

<file path=customXml/itemProps3.xml><?xml version="1.0" encoding="utf-8"?>
<ds:datastoreItem xmlns:ds="http://schemas.openxmlformats.org/officeDocument/2006/customXml" ds:itemID="{9646B5E4-FBDC-4E07-A1FC-2C3575C62EAB}"/>
</file>

<file path=docProps/app.xml><?xml version="1.0" encoding="utf-8"?>
<Properties xmlns="http://schemas.openxmlformats.org/officeDocument/2006/extended-properties" xmlns:vt="http://schemas.openxmlformats.org/officeDocument/2006/docPropsVTypes">
  <Application>Microsoft Excel Online</Application>
  <Manager/>
  <Company>YWCA of Seattle | King | Snohomish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Doria Nelson</cp:lastModifiedBy>
  <cp:revision/>
  <dcterms:created xsi:type="dcterms:W3CDTF">2016-06-21T18:42:52Z</dcterms:created>
  <dcterms:modified xsi:type="dcterms:W3CDTF">2023-09-21T19:01:42Z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0x010100DDFF0D5B5BF51F4F9EE65BB8796CFA68</vt:lpwstr>
  </property>
  <property fmtid="{D5CDD505-2E9C-101B-9397-08002B2CF9AE}" pid="3" name="MediaServiceImageTags">
    <vt:lpwstr/>
  </property>
</Properties>
</file>